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wleya\Desktop\Stuff From Backup\TRAVEL\2025\"/>
    </mc:Choice>
  </mc:AlternateContent>
  <xr:revisionPtr revIDLastSave="0" documentId="13_ncr:1_{853D94BA-EF14-488B-9E1B-3E772E3B8B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vel Request" sheetId="1" r:id="rId1"/>
    <sheet name="support page" sheetId="2" state="hidden" r:id="rId2"/>
  </sheets>
  <definedNames>
    <definedName name="_xlnm.Print_Area" localSheetId="0">'Travel Request'!$A$1:$T$67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2" l="1"/>
  <c r="S16" i="1" s="1"/>
  <c r="D10" i="2"/>
  <c r="N17" i="1" s="1"/>
  <c r="D9" i="2"/>
  <c r="N16" i="1" s="1"/>
  <c r="N40" i="1"/>
  <c r="M40" i="1" s="1"/>
  <c r="H38" i="1"/>
  <c r="G40" i="1" s="1"/>
  <c r="N39" i="1"/>
  <c r="M39" i="1" s="1"/>
  <c r="G38" i="1"/>
  <c r="G39" i="1"/>
  <c r="Q47" i="1"/>
  <c r="Q56" i="1"/>
  <c r="Q55" i="1"/>
  <c r="Q34" i="1"/>
  <c r="O40" i="1"/>
  <c r="Q52" i="1"/>
  <c r="B2" i="2"/>
  <c r="C2" i="2" s="1"/>
  <c r="A2" i="2"/>
  <c r="D2" i="2" s="1"/>
  <c r="E2" i="2" s="1"/>
  <c r="M3" i="1"/>
  <c r="Q50" i="1"/>
  <c r="W16" i="1" s="1"/>
  <c r="W18" i="1" l="1"/>
  <c r="W14" i="1" s="1"/>
  <c r="P40" i="1"/>
  <c r="Q40" i="1"/>
  <c r="Q58" i="1" s="1"/>
  <c r="E3" i="2"/>
  <c r="E12" i="1" s="1"/>
  <c r="E5" i="2"/>
  <c r="J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Flanagan</author>
    <author>Tina</author>
  </authors>
  <commentList>
    <comment ref="O4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Tina Flanagan:</t>
        </r>
        <r>
          <rPr>
            <sz val="9"/>
            <color indexed="81"/>
            <rFont val="Tahoma"/>
            <family val="2"/>
          </rPr>
          <t xml:space="preserve">
Enter account number to be charged.
</t>
        </r>
      </text>
    </comment>
    <comment ref="O4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Tina:</t>
        </r>
        <r>
          <rPr>
            <sz val="9"/>
            <color indexed="81"/>
            <rFont val="Tahoma"/>
            <family val="2"/>
          </rPr>
          <t xml:space="preserve">
Only if state credit card is not accepted by vendor
</t>
        </r>
      </text>
    </comment>
  </commentList>
</comments>
</file>

<file path=xl/sharedStrings.xml><?xml version="1.0" encoding="utf-8"?>
<sst xmlns="http://schemas.openxmlformats.org/spreadsheetml/2006/main" count="133" uniqueCount="114">
  <si>
    <t>DATE</t>
  </si>
  <si>
    <t>TRAVEL REQUEST FORM</t>
  </si>
  <si>
    <t>(FORM T-1)</t>
  </si>
  <si>
    <t>TRAVELER</t>
  </si>
  <si>
    <t>PURPOSE OF TRIP (Attach Documentation)</t>
  </si>
  <si>
    <t>List Estimated $ Amounts</t>
  </si>
  <si>
    <t>*Lodging</t>
  </si>
  <si>
    <t>*Meals</t>
  </si>
  <si>
    <t>*Registration/Conference Fee(s)</t>
  </si>
  <si>
    <t>Payee:</t>
  </si>
  <si>
    <t>Address:</t>
  </si>
  <si>
    <t>Reg. Fee Amount:</t>
  </si>
  <si>
    <t>Zip Code</t>
  </si>
  <si>
    <t>TOTAL:</t>
  </si>
  <si>
    <t>SIGNATURES:</t>
  </si>
  <si>
    <t>Business Officer's Approval</t>
  </si>
  <si>
    <t>No</t>
  </si>
  <si>
    <t>Yes</t>
  </si>
  <si>
    <t># Breakfast</t>
  </si>
  <si>
    <t>at</t>
  </si>
  <si>
    <t># Dinner</t>
  </si>
  <si>
    <t>Fed. I.D.:</t>
  </si>
  <si>
    <t># Nights</t>
  </si>
  <si>
    <t>Airfare</t>
  </si>
  <si>
    <t>Estimated mileage</t>
  </si>
  <si>
    <r>
      <t xml:space="preserve">ESTIMATED EXPENSES: </t>
    </r>
    <r>
      <rPr>
        <sz val="10"/>
        <rFont val="Arial"/>
      </rPr>
      <t xml:space="preserve"> </t>
    </r>
  </si>
  <si>
    <t>Registration Fee information:</t>
  </si>
  <si>
    <t>Destination of State Vehicle</t>
  </si>
  <si>
    <t xml:space="preserve">State Vehicle ONLY.  NOT claiming additional expenses.         </t>
  </si>
  <si>
    <t>City/State:</t>
  </si>
  <si>
    <t>Confirmation #</t>
  </si>
  <si>
    <t>I choose to be reimbursed later</t>
  </si>
  <si>
    <t>Hotel information:</t>
  </si>
  <si>
    <t>Hotel Name:</t>
  </si>
  <si>
    <r>
      <t xml:space="preserve">State Vehicle Mileage - </t>
    </r>
    <r>
      <rPr>
        <b/>
        <u/>
        <sz val="10"/>
        <rFont val="Arial"/>
        <family val="2"/>
      </rPr>
      <t>Physical Plant approval required</t>
    </r>
    <r>
      <rPr>
        <u/>
        <sz val="10"/>
        <rFont val="Arial"/>
        <family val="2"/>
      </rPr>
      <t>.</t>
    </r>
  </si>
  <si>
    <t xml:space="preserve"> at rate</t>
  </si>
  <si>
    <t>uses lodging PO</t>
  </si>
  <si>
    <t>self-pay</t>
  </si>
  <si>
    <t>Sub object code: 550030</t>
  </si>
  <si>
    <t>Sub object code: 543000</t>
  </si>
  <si>
    <t>Sub object code: 542040</t>
  </si>
  <si>
    <t>Req. No:</t>
  </si>
  <si>
    <t>I have pre-paid with State Travel Card</t>
  </si>
  <si>
    <t>Paying with Travel Card</t>
  </si>
  <si>
    <t>Reimburse per diem</t>
  </si>
  <si>
    <t>Request confirmed &amp; initialed by Physical Plant Staff</t>
  </si>
  <si>
    <t>Vehicle pick-up date &amp;/or time if different from Departure date &amp; time.</t>
  </si>
  <si>
    <t>Car</t>
  </si>
  <si>
    <t>Mini van</t>
  </si>
  <si>
    <t>Rental Car</t>
  </si>
  <si>
    <t>12 pass. van</t>
  </si>
  <si>
    <t>DEPARTURE:</t>
  </si>
  <si>
    <t>Date:</t>
  </si>
  <si>
    <t>Time:</t>
  </si>
  <si>
    <t>RETURN:</t>
  </si>
  <si>
    <t>Parking</t>
  </si>
  <si>
    <t>Tolls</t>
  </si>
  <si>
    <t>Baggage</t>
  </si>
  <si>
    <t xml:space="preserve">*Other </t>
  </si>
  <si>
    <t>For Reimbursment of travel expenses, travel voucher and receipts must be submitted to the Travel Coordinator within 30 days of returning.</t>
  </si>
  <si>
    <t>Canton</t>
  </si>
  <si>
    <t>Potsdam</t>
  </si>
  <si>
    <t>Phone #</t>
  </si>
  <si>
    <t>Passenger List Attached:</t>
  </si>
  <si>
    <t xml:space="preserve">STATE VEHICLE REQUEST                                                      </t>
  </si>
  <si>
    <t>Forward completed form directly to Physical Plant - DO NOT use separate form for vehicle reservations. Physical Plant staff will forward T-1 to the Travel Office at SUNY Canton after scheduling and confirming vehicle registration.</t>
  </si>
  <si>
    <t>at (rate)</t>
  </si>
  <si>
    <t>Lodging justification attached for over max per diem</t>
  </si>
  <si>
    <t>Please register me &amp; pay fee by check</t>
  </si>
  <si>
    <t>I Certify: This travel is for State business. I have read the vehicle policy and accept all driver responsibilities as stated in that policy. I authorize office of Physical Plant to verify my Driver's License information utilizing the DMV Lens program to determine my eligiblity to drive a college owned/leased vehicle.</t>
  </si>
  <si>
    <t>Department Head:</t>
  </si>
  <si>
    <t xml:space="preserve">Account Manager:  </t>
  </si>
  <si>
    <t>SGA Rep:</t>
  </si>
  <si>
    <t>Traveler/ Driver:</t>
  </si>
  <si>
    <t>Dean of Students:</t>
  </si>
  <si>
    <t>VP Signature:</t>
  </si>
  <si>
    <t>All travelers must sign</t>
  </si>
  <si>
    <t>If different than account manager only</t>
  </si>
  <si>
    <t>All travelers must get account manager approval</t>
  </si>
  <si>
    <t>Only if Traveler is a student</t>
  </si>
  <si>
    <t>Only for out of state travel</t>
  </si>
  <si>
    <t>SIGNATURE INSTRUCTIONS:</t>
  </si>
  <si>
    <t>Sub object code:  542150</t>
  </si>
  <si>
    <r>
      <t xml:space="preserve">Please allow at least </t>
    </r>
    <r>
      <rPr>
        <b/>
        <u/>
        <sz val="10"/>
        <rFont val="Arial"/>
        <family val="2"/>
      </rPr>
      <t>Three weeks</t>
    </r>
    <r>
      <rPr>
        <b/>
        <sz val="10"/>
        <rFont val="Arial"/>
        <family val="2"/>
      </rPr>
      <t xml:space="preserve"> for processing of Travel Request.  </t>
    </r>
  </si>
  <si>
    <t>Taxes</t>
  </si>
  <si>
    <t>Tax Exempt certificate ST-129</t>
  </si>
  <si>
    <t>*Personal Car Mileage</t>
  </si>
  <si>
    <t>DESTINATION:</t>
  </si>
  <si>
    <t>Phone Numbers</t>
  </si>
  <si>
    <t>Personal Car Mileage</t>
  </si>
  <si>
    <t>Current rate</t>
  </si>
  <si>
    <t>State Vehicle</t>
  </si>
  <si>
    <t xml:space="preserve">estimated miles </t>
  </si>
  <si>
    <t>Account # 1</t>
  </si>
  <si>
    <t>Account # 2</t>
  </si>
  <si>
    <t>Pre-registered with Travel card</t>
  </si>
  <si>
    <t>Pre-registered/prepaid personally</t>
  </si>
  <si>
    <t>Pre-registered with p-card on state account</t>
  </si>
  <si>
    <t>Sub object code: 540020</t>
  </si>
  <si>
    <t>Sub object code: 542010/542030</t>
  </si>
  <si>
    <t>Personal car- record estimated miles below</t>
  </si>
  <si>
    <t xml:space="preserve"> Lens Approved (license on file)</t>
  </si>
  <si>
    <t>With others</t>
  </si>
  <si>
    <t>E-Z Pass</t>
  </si>
  <si>
    <t>Per Diem Rate</t>
  </si>
  <si>
    <r>
      <rPr>
        <b/>
        <i/>
        <sz val="8"/>
        <rFont val="Arial"/>
        <family val="2"/>
      </rPr>
      <t>Account Manager</t>
    </r>
    <r>
      <rPr>
        <b/>
        <sz val="8"/>
        <rFont val="Arial"/>
        <family val="2"/>
      </rPr>
      <t xml:space="preserve">: </t>
    </r>
    <r>
      <rPr>
        <sz val="8"/>
        <rFont val="Arial"/>
        <family val="2"/>
      </rPr>
      <t>Check here if Financial Commitment is not to exceed amount shown</t>
    </r>
  </si>
  <si>
    <t xml:space="preserve">Will pay on State Travel Card </t>
  </si>
  <si>
    <t>Taxi/Uber</t>
  </si>
  <si>
    <t>Train</t>
  </si>
  <si>
    <t>Rental</t>
  </si>
  <si>
    <t>I understand when using the NYS Travel Card for meals:                                                                                                                                                                                                          *I will forfeit the difference between per diem and the cost of meals; *I am responsbile for charges above the meal per diem rate.</t>
  </si>
  <si>
    <t>X</t>
  </si>
  <si>
    <t>**1/1/25-12/31/25</t>
  </si>
  <si>
    <t>Revised 1/2/2024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</si>
</sst>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&quot;$&quot;* #,##0.000_);_(&quot;$&quot;* \(#,##0.000\);_(&quot;$&quot;* &quot;-&quot;???_);_(@_)"/>
    <numFmt numFmtId="166" formatCode="###\-####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8"/>
      <name val="Arial"/>
      <family val="2"/>
    </font>
    <font>
      <sz val="6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b/>
      <sz val="18"/>
      <name val="Arial"/>
      <family val="2"/>
    </font>
    <font>
      <sz val="7"/>
      <name val="Arial"/>
      <family val="2"/>
    </font>
    <font>
      <sz val="8.5"/>
      <name val="Arial"/>
      <family val="2"/>
    </font>
    <font>
      <sz val="7.5"/>
      <name val="Arial"/>
      <family val="2"/>
    </font>
    <font>
      <b/>
      <sz val="7"/>
      <name val="Arial"/>
      <family val="2"/>
    </font>
    <font>
      <b/>
      <sz val="8"/>
      <color rgb="FF0070C0"/>
      <name val="Arial"/>
      <family val="2"/>
    </font>
    <font>
      <u/>
      <sz val="8"/>
      <color rgb="FF0070C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45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0" fontId="0" fillId="2" borderId="3" xfId="0" applyFill="1" applyBorder="1"/>
    <xf numFmtId="0" fontId="2" fillId="2" borderId="4" xfId="0" applyFont="1" applyFill="1" applyBorder="1"/>
    <xf numFmtId="0" fontId="2" fillId="2" borderId="3" xfId="0" applyFont="1" applyFill="1" applyBorder="1"/>
    <xf numFmtId="0" fontId="4" fillId="2" borderId="0" xfId="0" applyFont="1" applyFill="1"/>
    <xf numFmtId="0" fontId="2" fillId="2" borderId="5" xfId="0" applyFont="1" applyFill="1" applyBorder="1"/>
    <xf numFmtId="0" fontId="4" fillId="2" borderId="4" xfId="0" applyFont="1" applyFill="1" applyBorder="1" applyAlignment="1">
      <alignment horizontal="center"/>
    </xf>
    <xf numFmtId="0" fontId="0" fillId="2" borderId="0" xfId="0" applyFill="1"/>
    <xf numFmtId="0" fontId="2" fillId="2" borderId="6" xfId="0" applyFont="1" applyFill="1" applyBorder="1"/>
    <xf numFmtId="0" fontId="0" fillId="2" borderId="5" xfId="0" applyFill="1" applyBorder="1"/>
    <xf numFmtId="0" fontId="3" fillId="2" borderId="4" xfId="0" applyFont="1" applyFill="1" applyBorder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0" xfId="0" applyFont="1" applyFill="1"/>
    <xf numFmtId="0" fontId="12" fillId="2" borderId="3" xfId="0" applyFont="1" applyFill="1" applyBorder="1"/>
    <xf numFmtId="0" fontId="12" fillId="2" borderId="6" xfId="0" applyFont="1" applyFill="1" applyBorder="1"/>
    <xf numFmtId="0" fontId="12" fillId="2" borderId="5" xfId="0" applyFont="1" applyFill="1" applyBorder="1"/>
    <xf numFmtId="0" fontId="4" fillId="2" borderId="0" xfId="0" quotePrefix="1" applyFont="1" applyFill="1" applyAlignment="1">
      <alignment horizontal="center"/>
    </xf>
    <xf numFmtId="0" fontId="2" fillId="2" borderId="5" xfId="0" applyFont="1" applyFill="1" applyBorder="1" applyAlignment="1">
      <alignment horizontal="left"/>
    </xf>
    <xf numFmtId="0" fontId="11" fillId="2" borderId="8" xfId="0" applyFont="1" applyFill="1" applyBorder="1" applyAlignment="1" applyProtection="1">
      <alignment horizontal="center"/>
      <protection locked="0"/>
    </xf>
    <xf numFmtId="165" fontId="7" fillId="2" borderId="8" xfId="1" applyNumberFormat="1" applyFont="1" applyFill="1" applyBorder="1" applyAlignment="1" applyProtection="1">
      <protection locked="0"/>
    </xf>
    <xf numFmtId="0" fontId="0" fillId="2" borderId="0" xfId="0" applyFill="1" applyAlignment="1">
      <alignment vertical="top"/>
    </xf>
    <xf numFmtId="44" fontId="12" fillId="2" borderId="4" xfId="1" applyFont="1" applyFill="1" applyBorder="1" applyAlignment="1" applyProtection="1"/>
    <xf numFmtId="44" fontId="12" fillId="2" borderId="0" xfId="1" applyFont="1" applyFill="1" applyBorder="1" applyAlignment="1" applyProtection="1"/>
    <xf numFmtId="44" fontId="12" fillId="2" borderId="3" xfId="1" applyFont="1" applyFill="1" applyBorder="1" applyAlignment="1" applyProtection="1"/>
    <xf numFmtId="44" fontId="12" fillId="2" borderId="10" xfId="1" applyFont="1" applyFill="1" applyBorder="1" applyAlignment="1" applyProtection="1"/>
    <xf numFmtId="44" fontId="12" fillId="2" borderId="1" xfId="1" applyFont="1" applyFill="1" applyBorder="1" applyAlignment="1" applyProtection="1"/>
    <xf numFmtId="0" fontId="0" fillId="2" borderId="2" xfId="0" applyFill="1" applyBorder="1"/>
    <xf numFmtId="44" fontId="12" fillId="2" borderId="1" xfId="1" applyFont="1" applyFill="1" applyBorder="1" applyAlignment="1" applyProtection="1">
      <alignment horizontal="center"/>
    </xf>
    <xf numFmtId="0" fontId="12" fillId="2" borderId="7" xfId="0" applyFont="1" applyFill="1" applyBorder="1"/>
    <xf numFmtId="0" fontId="0" fillId="2" borderId="11" xfId="0" applyFill="1" applyBorder="1"/>
    <xf numFmtId="44" fontId="12" fillId="2" borderId="10" xfId="1" applyFont="1" applyFill="1" applyBorder="1" applyAlignment="1" applyProtection="1">
      <alignment horizontal="center"/>
    </xf>
    <xf numFmtId="44" fontId="12" fillId="2" borderId="2" xfId="1" applyFont="1" applyFill="1" applyBorder="1" applyAlignment="1" applyProtection="1">
      <alignment horizontal="center"/>
    </xf>
    <xf numFmtId="0" fontId="3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10" fillId="5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/>
    </xf>
    <xf numFmtId="0" fontId="2" fillId="2" borderId="4" xfId="0" applyFont="1" applyFill="1" applyBorder="1" applyAlignment="1">
      <alignment horizontal="left"/>
    </xf>
    <xf numFmtId="0" fontId="0" fillId="2" borderId="4" xfId="0" applyFill="1" applyBorder="1"/>
    <xf numFmtId="0" fontId="11" fillId="2" borderId="4" xfId="0" applyFont="1" applyFill="1" applyBorder="1" applyAlignment="1">
      <alignment horizontal="center"/>
    </xf>
    <xf numFmtId="0" fontId="2" fillId="2" borderId="0" xfId="0" quotePrefix="1" applyFont="1" applyFill="1" applyAlignment="1">
      <alignment horizontal="left"/>
    </xf>
    <xf numFmtId="0" fontId="0" fillId="2" borderId="1" xfId="0" applyFill="1" applyBorder="1"/>
    <xf numFmtId="0" fontId="2" fillId="2" borderId="10" xfId="0" quotePrefix="1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7" fillId="2" borderId="1" xfId="1" applyFont="1" applyFill="1" applyBorder="1" applyProtection="1"/>
    <xf numFmtId="0" fontId="2" fillId="2" borderId="1" xfId="0" quotePrefix="1" applyFont="1" applyFill="1" applyBorder="1" applyAlignment="1">
      <alignment horizontal="left"/>
    </xf>
    <xf numFmtId="0" fontId="2" fillId="2" borderId="3" xfId="0" quotePrefix="1" applyFont="1" applyFill="1" applyBorder="1" applyAlignment="1">
      <alignment horizontal="left"/>
    </xf>
    <xf numFmtId="1" fontId="11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10" xfId="0" applyFont="1" applyFill="1" applyBorder="1"/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Protection="1">
      <protection locked="0"/>
    </xf>
    <xf numFmtId="0" fontId="17" fillId="2" borderId="4" xfId="0" applyFont="1" applyFill="1" applyBorder="1"/>
    <xf numFmtId="0" fontId="13" fillId="2" borderId="5" xfId="0" applyFont="1" applyFill="1" applyBorder="1" applyProtection="1"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/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0" fillId="2" borderId="9" xfId="0" applyFill="1" applyBorder="1" applyProtection="1">
      <protection locked="0"/>
    </xf>
    <xf numFmtId="0" fontId="6" fillId="2" borderId="0" xfId="0" applyFont="1" applyFill="1"/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top"/>
    </xf>
    <xf numFmtId="0" fontId="17" fillId="2" borderId="0" xfId="0" applyFont="1" applyFill="1" applyAlignment="1">
      <alignment horizontal="left" vertical="top" wrapText="1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14" fontId="2" fillId="2" borderId="3" xfId="0" applyNumberFormat="1" applyFont="1" applyFill="1" applyBorder="1" applyAlignment="1">
      <alignment vertical="top"/>
    </xf>
    <xf numFmtId="49" fontId="2" fillId="2" borderId="0" xfId="0" applyNumberFormat="1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/>
    </xf>
    <xf numFmtId="0" fontId="13" fillId="2" borderId="8" xfId="0" applyFont="1" applyFill="1" applyBorder="1" applyAlignment="1" applyProtection="1">
      <alignment horizontal="center"/>
      <protection locked="0"/>
    </xf>
    <xf numFmtId="0" fontId="12" fillId="2" borderId="9" xfId="0" applyFont="1" applyFill="1" applyBorder="1"/>
    <xf numFmtId="0" fontId="12" fillId="2" borderId="11" xfId="0" applyFont="1" applyFill="1" applyBorder="1"/>
    <xf numFmtId="0" fontId="2" fillId="2" borderId="12" xfId="0" applyFont="1" applyFill="1" applyBorder="1"/>
    <xf numFmtId="44" fontId="2" fillId="2" borderId="12" xfId="1" applyFont="1" applyFill="1" applyBorder="1" applyAlignment="1" applyProtection="1"/>
    <xf numFmtId="44" fontId="2" fillId="2" borderId="9" xfId="1" applyFont="1" applyFill="1" applyBorder="1" applyAlignment="1" applyProtection="1"/>
    <xf numFmtId="0" fontId="2" fillId="2" borderId="11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44" fontId="12" fillId="2" borderId="6" xfId="1" applyFont="1" applyFill="1" applyBorder="1" applyAlignment="1" applyProtection="1">
      <protection locked="0"/>
    </xf>
    <xf numFmtId="44" fontId="12" fillId="2" borderId="5" xfId="1" applyFont="1" applyFill="1" applyBorder="1" applyAlignment="1" applyProtection="1">
      <protection locked="0"/>
    </xf>
    <xf numFmtId="44" fontId="12" fillId="2" borderId="7" xfId="1" applyFont="1" applyFill="1" applyBorder="1" applyAlignment="1" applyProtection="1">
      <protection locked="0"/>
    </xf>
    <xf numFmtId="0" fontId="2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7" fillId="2" borderId="9" xfId="0" applyFont="1" applyFill="1" applyBorder="1" applyAlignment="1">
      <alignment horizontal="left" vertical="top" wrapText="1"/>
    </xf>
    <xf numFmtId="0" fontId="6" fillId="0" borderId="9" xfId="0" applyFont="1" applyBorder="1"/>
    <xf numFmtId="0" fontId="6" fillId="0" borderId="5" xfId="0" applyFont="1" applyBorder="1"/>
    <xf numFmtId="0" fontId="2" fillId="0" borderId="5" xfId="0" applyFont="1" applyBorder="1"/>
    <xf numFmtId="0" fontId="3" fillId="0" borderId="0" xfId="0" applyFont="1"/>
    <xf numFmtId="0" fontId="18" fillId="2" borderId="9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0" fontId="19" fillId="0" borderId="4" xfId="0" applyFont="1" applyBorder="1"/>
    <xf numFmtId="0" fontId="2" fillId="0" borderId="0" xfId="0" applyFont="1"/>
    <xf numFmtId="0" fontId="1" fillId="0" borderId="6" xfId="0" applyFont="1" applyBorder="1"/>
    <xf numFmtId="0" fontId="1" fillId="0" borderId="5" xfId="0" applyFont="1" applyBorder="1"/>
    <xf numFmtId="0" fontId="1" fillId="2" borderId="8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17" fillId="2" borderId="8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25" fillId="0" borderId="0" xfId="0" applyFont="1"/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7" fillId="7" borderId="8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2" fillId="8" borderId="5" xfId="0" applyFont="1" applyFill="1" applyBorder="1"/>
    <xf numFmtId="0" fontId="0" fillId="8" borderId="7" xfId="0" applyFill="1" applyBorder="1"/>
    <xf numFmtId="0" fontId="0" fillId="8" borderId="1" xfId="0" applyFill="1" applyBorder="1"/>
    <xf numFmtId="0" fontId="4" fillId="8" borderId="5" xfId="0" applyFont="1" applyFill="1" applyBorder="1"/>
    <xf numFmtId="0" fontId="0" fillId="8" borderId="5" xfId="0" applyFill="1" applyBorder="1"/>
    <xf numFmtId="0" fontId="11" fillId="2" borderId="0" xfId="0" quotePrefix="1" applyFont="1" applyFill="1" applyAlignment="1" applyProtection="1">
      <alignment horizontal="center"/>
      <protection locked="0"/>
    </xf>
    <xf numFmtId="166" fontId="0" fillId="0" borderId="0" xfId="0" applyNumberFormat="1"/>
    <xf numFmtId="0" fontId="29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29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0" xfId="0" applyFont="1"/>
    <xf numFmtId="43" fontId="0" fillId="0" borderId="0" xfId="2" applyFont="1"/>
    <xf numFmtId="0" fontId="2" fillId="2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right" vertical="top" wrapText="1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8" fontId="27" fillId="2" borderId="8" xfId="1" applyNumberFormat="1" applyFont="1" applyFill="1" applyBorder="1" applyProtection="1"/>
    <xf numFmtId="4" fontId="32" fillId="2" borderId="0" xfId="0" applyNumberFormat="1" applyFont="1" applyFill="1" applyAlignment="1" applyProtection="1">
      <alignment horizontal="left"/>
      <protection hidden="1"/>
    </xf>
    <xf numFmtId="0" fontId="7" fillId="8" borderId="0" xfId="0" applyFont="1" applyFill="1" applyAlignment="1" applyProtection="1">
      <alignment horizontal="center"/>
      <protection locked="0"/>
    </xf>
    <xf numFmtId="0" fontId="2" fillId="8" borderId="0" xfId="0" applyFont="1" applyFill="1"/>
    <xf numFmtId="0" fontId="0" fillId="8" borderId="3" xfId="0" applyFill="1" applyBorder="1"/>
    <xf numFmtId="0" fontId="2" fillId="2" borderId="9" xfId="0" applyFont="1" applyFill="1" applyBorder="1" applyAlignment="1">
      <alignment horizontal="right"/>
    </xf>
    <xf numFmtId="8" fontId="1" fillId="0" borderId="11" xfId="0" applyNumberFormat="1" applyFont="1" applyBorder="1"/>
    <xf numFmtId="8" fontId="1" fillId="0" borderId="8" xfId="0" applyNumberFormat="1" applyFont="1" applyBorder="1"/>
    <xf numFmtId="44" fontId="11" fillId="2" borderId="0" xfId="1" applyFont="1" applyFill="1" applyBorder="1" applyAlignment="1" applyProtection="1">
      <alignment horizontal="center"/>
    </xf>
    <xf numFmtId="0" fontId="3" fillId="8" borderId="0" xfId="0" applyFont="1" applyFill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/>
    </xf>
    <xf numFmtId="0" fontId="17" fillId="7" borderId="9" xfId="0" applyFont="1" applyFill="1" applyBorder="1" applyAlignment="1">
      <alignment horizontal="center" vertical="center" wrapText="1"/>
    </xf>
    <xf numFmtId="8" fontId="32" fillId="2" borderId="0" xfId="0" applyNumberFormat="1" applyFont="1" applyFill="1" applyProtection="1">
      <protection hidden="1"/>
    </xf>
    <xf numFmtId="0" fontId="17" fillId="7" borderId="16" xfId="0" applyFont="1" applyFill="1" applyBorder="1" applyAlignment="1">
      <alignment horizontal="center" vertical="center" wrapText="1"/>
    </xf>
    <xf numFmtId="8" fontId="32" fillId="2" borderId="0" xfId="0" applyNumberFormat="1" applyFont="1" applyFill="1" applyAlignment="1" applyProtection="1">
      <alignment horizontal="left"/>
      <protection hidden="1"/>
    </xf>
    <xf numFmtId="8" fontId="32" fillId="2" borderId="6" xfId="0" applyNumberFormat="1" applyFont="1" applyFill="1" applyBorder="1" applyProtection="1">
      <protection hidden="1"/>
    </xf>
    <xf numFmtId="8" fontId="32" fillId="2" borderId="7" xfId="0" applyNumberFormat="1" applyFont="1" applyFill="1" applyBorder="1" applyProtection="1">
      <protection hidden="1"/>
    </xf>
    <xf numFmtId="8" fontId="32" fillId="2" borderId="2" xfId="0" applyNumberFormat="1" applyFont="1" applyFill="1" applyBorder="1" applyProtection="1">
      <protection hidden="1"/>
    </xf>
    <xf numFmtId="0" fontId="18" fillId="2" borderId="4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left" vertical="center" wrapText="1"/>
    </xf>
    <xf numFmtId="0" fontId="17" fillId="7" borderId="19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17" fillId="7" borderId="28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0" xfId="0" applyFont="1" applyFill="1"/>
    <xf numFmtId="0" fontId="17" fillId="2" borderId="0" xfId="0" applyFont="1" applyFill="1" applyAlignment="1">
      <alignment horizontal="right"/>
    </xf>
    <xf numFmtId="0" fontId="27" fillId="10" borderId="8" xfId="0" applyFont="1" applyFill="1" applyBorder="1" applyAlignment="1">
      <alignment horizontal="center"/>
    </xf>
    <xf numFmtId="1" fontId="27" fillId="10" borderId="8" xfId="0" applyNumberFormat="1" applyFont="1" applyFill="1" applyBorder="1" applyAlignment="1" applyProtection="1">
      <alignment horizontal="center"/>
      <protection locked="0"/>
    </xf>
    <xf numFmtId="0" fontId="3" fillId="10" borderId="8" xfId="0" applyFont="1" applyFill="1" applyBorder="1" applyAlignment="1">
      <alignment horizontal="center"/>
    </xf>
    <xf numFmtId="44" fontId="11" fillId="10" borderId="13" xfId="1" applyFont="1" applyFill="1" applyBorder="1" applyProtection="1">
      <protection locked="0"/>
    </xf>
    <xf numFmtId="44" fontId="13" fillId="10" borderId="5" xfId="1" applyFont="1" applyFill="1" applyBorder="1" applyProtection="1">
      <protection locked="0"/>
    </xf>
    <xf numFmtId="8" fontId="1" fillId="10" borderId="8" xfId="0" applyNumberFormat="1" applyFont="1" applyFill="1" applyBorder="1"/>
    <xf numFmtId="0" fontId="1" fillId="7" borderId="8" xfId="0" applyFont="1" applyFill="1" applyBorder="1" applyAlignment="1">
      <alignment vertical="center" wrapText="1"/>
    </xf>
    <xf numFmtId="0" fontId="17" fillId="7" borderId="8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33" fillId="0" borderId="4" xfId="3" applyFill="1" applyBorder="1" applyAlignment="1" applyProtection="1">
      <alignment horizontal="left"/>
      <protection locked="0"/>
    </xf>
    <xf numFmtId="0" fontId="33" fillId="0" borderId="4" xfId="3" applyFill="1" applyBorder="1" applyProtection="1">
      <protection locked="0"/>
    </xf>
    <xf numFmtId="0" fontId="33" fillId="7" borderId="9" xfId="3" applyFill="1" applyBorder="1" applyAlignment="1" applyProtection="1">
      <alignment vertical="center" wrapText="1"/>
      <protection locked="0"/>
    </xf>
    <xf numFmtId="0" fontId="2" fillId="7" borderId="0" xfId="0" applyFont="1" applyFill="1" applyAlignment="1">
      <alignment horizontal="left" vertical="center" wrapText="1"/>
    </xf>
    <xf numFmtId="0" fontId="0" fillId="2" borderId="8" xfId="0" applyFill="1" applyBorder="1" applyAlignment="1">
      <alignment horizontal="center"/>
    </xf>
    <xf numFmtId="0" fontId="37" fillId="2" borderId="5" xfId="0" applyFont="1" applyFill="1" applyBorder="1"/>
    <xf numFmtId="0" fontId="21" fillId="2" borderId="10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wrapText="1"/>
    </xf>
    <xf numFmtId="0" fontId="21" fillId="2" borderId="0" xfId="0" applyFont="1" applyFill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 wrapText="1"/>
    </xf>
    <xf numFmtId="0" fontId="21" fillId="2" borderId="5" xfId="0" applyFont="1" applyFill="1" applyBorder="1" applyAlignment="1">
      <alignment horizontal="center" wrapText="1"/>
    </xf>
    <xf numFmtId="0" fontId="21" fillId="2" borderId="7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8" borderId="12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11" fillId="2" borderId="4" xfId="1" applyFont="1" applyFill="1" applyBorder="1" applyAlignment="1" applyProtection="1">
      <alignment horizontal="center"/>
    </xf>
    <xf numFmtId="44" fontId="11" fillId="2" borderId="0" xfId="1" applyFont="1" applyFill="1" applyBorder="1" applyAlignment="1" applyProtection="1">
      <alignment horizontal="center"/>
    </xf>
    <xf numFmtId="44" fontId="11" fillId="2" borderId="3" xfId="1" applyFont="1" applyFill="1" applyBorder="1" applyAlignment="1" applyProtection="1">
      <alignment horizontal="center"/>
    </xf>
    <xf numFmtId="0" fontId="2" fillId="2" borderId="5" xfId="0" applyFont="1" applyFill="1" applyBorder="1" applyAlignment="1">
      <alignment horizontal="center"/>
    </xf>
    <xf numFmtId="0" fontId="13" fillId="2" borderId="5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2" fillId="2" borderId="9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164" fontId="7" fillId="2" borderId="5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" fillId="7" borderId="26" xfId="0" applyFont="1" applyFill="1" applyBorder="1" applyAlignment="1">
      <alignment horizontal="right" vertical="center" wrapText="1"/>
    </xf>
    <xf numFmtId="0" fontId="1" fillId="7" borderId="9" xfId="0" applyFont="1" applyFill="1" applyBorder="1" applyAlignment="1">
      <alignment horizontal="right" vertical="center" wrapText="1"/>
    </xf>
    <xf numFmtId="0" fontId="1" fillId="7" borderId="11" xfId="0" applyFont="1" applyFill="1" applyBorder="1" applyAlignment="1">
      <alignment horizontal="right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6" fillId="2" borderId="12" xfId="0" applyFont="1" applyFill="1" applyBorder="1" applyAlignment="1">
      <alignment horizontal="left" wrapText="1"/>
    </xf>
    <xf numFmtId="0" fontId="36" fillId="2" borderId="9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8" fontId="6" fillId="2" borderId="5" xfId="0" applyNumberFormat="1" applyFont="1" applyFill="1" applyBorder="1" applyAlignment="1">
      <alignment horizontal="center"/>
    </xf>
    <xf numFmtId="0" fontId="7" fillId="2" borderId="9" xfId="0" applyFont="1" applyFill="1" applyBorder="1" applyAlignment="1" applyProtection="1">
      <alignment horizontal="center"/>
      <protection locked="0"/>
    </xf>
    <xf numFmtId="37" fontId="13" fillId="10" borderId="12" xfId="1" applyNumberFormat="1" applyFont="1" applyFill="1" applyBorder="1" applyAlignment="1" applyProtection="1">
      <alignment horizontal="center" wrapText="1"/>
      <protection locked="0"/>
    </xf>
    <xf numFmtId="37" fontId="13" fillId="10" borderId="11" xfId="1" applyNumberFormat="1" applyFont="1" applyFill="1" applyBorder="1" applyAlignment="1" applyProtection="1">
      <alignment horizontal="center" wrapText="1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center" wrapText="1"/>
    </xf>
    <xf numFmtId="44" fontId="11" fillId="2" borderId="4" xfId="1" applyFont="1" applyFill="1" applyBorder="1" applyAlignment="1" applyProtection="1">
      <alignment horizontal="right"/>
    </xf>
    <xf numFmtId="44" fontId="11" fillId="2" borderId="0" xfId="1" applyFont="1" applyFill="1" applyBorder="1" applyAlignment="1" applyProtection="1">
      <alignment horizontal="right"/>
    </xf>
    <xf numFmtId="44" fontId="11" fillId="2" borderId="3" xfId="1" applyFont="1" applyFill="1" applyBorder="1" applyAlignment="1" applyProtection="1">
      <alignment horizontal="right"/>
    </xf>
    <xf numFmtId="44" fontId="11" fillId="2" borderId="12" xfId="1" applyFont="1" applyFill="1" applyBorder="1" applyAlignment="1" applyProtection="1">
      <alignment horizontal="right"/>
    </xf>
    <xf numFmtId="44" fontId="11" fillId="2" borderId="9" xfId="1" applyFont="1" applyFill="1" applyBorder="1" applyAlignment="1" applyProtection="1">
      <alignment horizontal="right"/>
    </xf>
    <xf numFmtId="44" fontId="11" fillId="2" borderId="11" xfId="1" applyFont="1" applyFill="1" applyBorder="1" applyAlignment="1" applyProtection="1">
      <alignment horizontal="right"/>
    </xf>
    <xf numFmtId="44" fontId="11" fillId="2" borderId="6" xfId="1" applyFont="1" applyFill="1" applyBorder="1" applyAlignment="1" applyProtection="1">
      <alignment horizontal="center"/>
    </xf>
    <xf numFmtId="44" fontId="11" fillId="2" borderId="5" xfId="1" applyFont="1" applyFill="1" applyBorder="1" applyAlignment="1" applyProtection="1">
      <alignment horizontal="center"/>
    </xf>
    <xf numFmtId="44" fontId="11" fillId="2" borderId="7" xfId="1" applyFont="1" applyFill="1" applyBorder="1" applyAlignment="1" applyProtection="1">
      <alignment horizontal="center"/>
    </xf>
    <xf numFmtId="44" fontId="11" fillId="2" borderId="12" xfId="1" applyFont="1" applyFill="1" applyBorder="1" applyAlignment="1" applyProtection="1">
      <alignment horizontal="center"/>
    </xf>
    <xf numFmtId="44" fontId="11" fillId="2" borderId="9" xfId="1" applyFont="1" applyFill="1" applyBorder="1" applyAlignment="1" applyProtection="1">
      <alignment horizontal="center"/>
    </xf>
    <xf numFmtId="44" fontId="11" fillId="2" borderId="11" xfId="1" applyFont="1" applyFill="1" applyBorder="1" applyAlignment="1" applyProtection="1">
      <alignment horizontal="center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18" fontId="1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8" fontId="13" fillId="2" borderId="9" xfId="0" applyNumberFormat="1" applyFont="1" applyFill="1" applyBorder="1" applyAlignment="1" applyProtection="1">
      <alignment horizontal="center"/>
      <protection locked="0"/>
    </xf>
    <xf numFmtId="0" fontId="13" fillId="2" borderId="9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0" fontId="17" fillId="7" borderId="20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44" fontId="2" fillId="2" borderId="12" xfId="1" applyFont="1" applyFill="1" applyBorder="1" applyAlignment="1" applyProtection="1">
      <alignment horizontal="left"/>
      <protection locked="0"/>
    </xf>
    <xf numFmtId="44" fontId="2" fillId="2" borderId="9" xfId="1" applyFont="1" applyFill="1" applyBorder="1" applyAlignment="1" applyProtection="1">
      <alignment horizontal="left"/>
      <protection locked="0"/>
    </xf>
    <xf numFmtId="44" fontId="2" fillId="2" borderId="11" xfId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center"/>
    </xf>
    <xf numFmtId="44" fontId="21" fillId="2" borderId="12" xfId="1" applyFont="1" applyFill="1" applyBorder="1" applyAlignment="1" applyProtection="1">
      <alignment horizontal="left"/>
    </xf>
    <xf numFmtId="44" fontId="21" fillId="2" borderId="9" xfId="1" applyFont="1" applyFill="1" applyBorder="1" applyAlignment="1" applyProtection="1">
      <alignment horizontal="left"/>
    </xf>
    <xf numFmtId="44" fontId="21" fillId="2" borderId="11" xfId="1" applyFont="1" applyFill="1" applyBorder="1" applyAlignment="1" applyProtection="1">
      <alignment horizontal="left"/>
    </xf>
    <xf numFmtId="165" fontId="7" fillId="2" borderId="12" xfId="1" applyNumberFormat="1" applyFont="1" applyFill="1" applyBorder="1" applyAlignment="1" applyProtection="1">
      <alignment horizontal="center"/>
    </xf>
    <xf numFmtId="165" fontId="7" fillId="2" borderId="11" xfId="1" applyNumberFormat="1" applyFont="1" applyFill="1" applyBorder="1" applyAlignment="1" applyProtection="1">
      <alignment horizontal="center"/>
    </xf>
    <xf numFmtId="0" fontId="33" fillId="2" borderId="12" xfId="3" applyFill="1" applyBorder="1" applyAlignment="1" applyProtection="1">
      <alignment horizontal="center"/>
      <protection locked="0"/>
    </xf>
    <xf numFmtId="0" fontId="33" fillId="2" borderId="9" xfId="3" applyFill="1" applyBorder="1" applyAlignment="1" applyProtection="1">
      <alignment horizontal="center"/>
      <protection locked="0"/>
    </xf>
    <xf numFmtId="0" fontId="33" fillId="2" borderId="11" xfId="3" applyFill="1" applyBorder="1" applyAlignment="1" applyProtection="1">
      <alignment horizontal="center"/>
      <protection locked="0"/>
    </xf>
    <xf numFmtId="8" fontId="27" fillId="2" borderId="12" xfId="1" applyNumberFormat="1" applyFont="1" applyFill="1" applyBorder="1" applyAlignment="1" applyProtection="1">
      <alignment horizontal="center"/>
    </xf>
    <xf numFmtId="8" fontId="27" fillId="2" borderId="11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center" vertical="top" wrapText="1"/>
    </xf>
    <xf numFmtId="0" fontId="17" fillId="6" borderId="6" xfId="0" applyFont="1" applyFill="1" applyBorder="1" applyAlignment="1">
      <alignment horizontal="center" vertical="top" wrapText="1"/>
    </xf>
    <xf numFmtId="0" fontId="17" fillId="6" borderId="5" xfId="0" applyFont="1" applyFill="1" applyBorder="1" applyAlignment="1">
      <alignment horizontal="center" vertical="top" wrapText="1"/>
    </xf>
    <xf numFmtId="0" fontId="17" fillId="6" borderId="7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top" wrapText="1"/>
    </xf>
    <xf numFmtId="0" fontId="18" fillId="2" borderId="7" xfId="0" applyFont="1" applyFill="1" applyBorder="1" applyAlignment="1">
      <alignment horizontal="center" vertical="top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37" fontId="24" fillId="2" borderId="12" xfId="1" applyNumberFormat="1" applyFont="1" applyFill="1" applyBorder="1" applyAlignment="1" applyProtection="1">
      <alignment horizontal="center" wrapText="1"/>
    </xf>
    <xf numFmtId="37" fontId="24" fillId="2" borderId="9" xfId="1" applyNumberFormat="1" applyFont="1" applyFill="1" applyBorder="1" applyAlignment="1" applyProtection="1">
      <alignment horizontal="center" wrapText="1"/>
    </xf>
    <xf numFmtId="37" fontId="24" fillId="2" borderId="11" xfId="1" applyNumberFormat="1" applyFont="1" applyFill="1" applyBorder="1" applyAlignment="1" applyProtection="1">
      <alignment horizont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left" vertical="center"/>
    </xf>
    <xf numFmtId="0" fontId="17" fillId="7" borderId="30" xfId="0" applyFont="1" applyFill="1" applyBorder="1" applyAlignment="1">
      <alignment horizontal="left" vertical="center"/>
    </xf>
    <xf numFmtId="0" fontId="17" fillId="7" borderId="31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23" fillId="7" borderId="20" xfId="0" applyFont="1" applyFill="1" applyBorder="1" applyAlignment="1">
      <alignment horizontal="center" vertical="top" wrapText="1"/>
    </xf>
    <xf numFmtId="0" fontId="23" fillId="7" borderId="23" xfId="0" applyFont="1" applyFill="1" applyBorder="1" applyAlignment="1">
      <alignment horizontal="center" vertical="top" wrapText="1"/>
    </xf>
    <xf numFmtId="0" fontId="17" fillId="7" borderId="10" xfId="0" applyFont="1" applyFill="1" applyBorder="1" applyAlignment="1">
      <alignment horizontal="left"/>
    </xf>
    <xf numFmtId="0" fontId="17" fillId="7" borderId="25" xfId="0" applyFont="1" applyFill="1" applyBorder="1" applyAlignment="1">
      <alignment horizontal="left"/>
    </xf>
    <xf numFmtId="8" fontId="27" fillId="10" borderId="12" xfId="1" applyNumberFormat="1" applyFont="1" applyFill="1" applyBorder="1" applyAlignment="1" applyProtection="1">
      <alignment horizontal="center"/>
      <protection locked="0"/>
    </xf>
    <xf numFmtId="8" fontId="27" fillId="10" borderId="11" xfId="1" applyNumberFormat="1" applyFont="1" applyFill="1" applyBorder="1" applyAlignment="1" applyProtection="1">
      <alignment horizontal="center"/>
      <protection locked="0"/>
    </xf>
    <xf numFmtId="2" fontId="11" fillId="2" borderId="12" xfId="0" applyNumberFormat="1" applyFont="1" applyFill="1" applyBorder="1" applyAlignment="1">
      <alignment horizontal="center" wrapText="1"/>
    </xf>
    <xf numFmtId="2" fontId="11" fillId="2" borderId="9" xfId="0" applyNumberFormat="1" applyFont="1" applyFill="1" applyBorder="1" applyAlignment="1">
      <alignment horizontal="center" wrapText="1"/>
    </xf>
    <xf numFmtId="2" fontId="11" fillId="2" borderId="11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166" fontId="1" fillId="0" borderId="12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3" fillId="0" borderId="12" xfId="3" applyFill="1" applyBorder="1" applyAlignment="1" applyProtection="1">
      <alignment horizontal="left"/>
      <protection locked="0"/>
    </xf>
    <xf numFmtId="0" fontId="33" fillId="0" borderId="9" xfId="3" applyFill="1" applyBorder="1" applyAlignment="1" applyProtection="1">
      <alignment horizontal="left"/>
      <protection locked="0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3" fillId="2" borderId="0" xfId="3" applyFill="1" applyAlignment="1" applyProtection="1">
      <alignment horizontal="right"/>
      <protection locked="0"/>
    </xf>
    <xf numFmtId="0" fontId="33" fillId="2" borderId="3" xfId="3" applyFill="1" applyBorder="1" applyAlignment="1" applyProtection="1">
      <alignment horizontal="right"/>
      <protection locked="0"/>
    </xf>
    <xf numFmtId="0" fontId="3" fillId="2" borderId="11" xfId="0" applyFont="1" applyFill="1" applyBorder="1" applyAlignment="1">
      <alignment horizontal="center"/>
    </xf>
    <xf numFmtId="0" fontId="2" fillId="2" borderId="9" xfId="0" applyFont="1" applyFill="1" applyBorder="1" applyAlignment="1" applyProtection="1">
      <alignment horizontal="right" vertical="top" wrapText="1"/>
      <protection locked="0"/>
    </xf>
    <xf numFmtId="0" fontId="2" fillId="2" borderId="9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17" fillId="2" borderId="0" xfId="0" applyFont="1" applyFill="1" applyAlignment="1">
      <alignment horizontal="right"/>
    </xf>
    <xf numFmtId="0" fontId="17" fillId="2" borderId="3" xfId="0" applyFont="1" applyFill="1" applyBorder="1" applyAlignment="1">
      <alignment horizontal="right"/>
    </xf>
    <xf numFmtId="0" fontId="22" fillId="2" borderId="0" xfId="0" applyFont="1" applyFill="1" applyAlignment="1">
      <alignment horizontal="right"/>
    </xf>
    <xf numFmtId="0" fontId="22" fillId="2" borderId="3" xfId="0" applyFont="1" applyFill="1" applyBorder="1" applyAlignment="1">
      <alignment horizontal="right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0" fontId="13" fillId="10" borderId="12" xfId="0" applyFont="1" applyFill="1" applyBorder="1" applyAlignment="1" applyProtection="1">
      <alignment horizontal="center"/>
      <protection locked="0"/>
    </xf>
    <xf numFmtId="0" fontId="13" fillId="10" borderId="1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3" fillId="11" borderId="12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8" fontId="6" fillId="10" borderId="12" xfId="0" applyNumberFormat="1" applyFont="1" applyFill="1" applyBorder="1" applyAlignment="1">
      <alignment horizontal="center"/>
    </xf>
    <xf numFmtId="8" fontId="6" fillId="10" borderId="9" xfId="0" applyNumberFormat="1" applyFont="1" applyFill="1" applyBorder="1" applyAlignment="1">
      <alignment horizontal="center"/>
    </xf>
    <xf numFmtId="8" fontId="6" fillId="10" borderId="11" xfId="0" applyNumberFormat="1" applyFont="1" applyFill="1" applyBorder="1" applyAlignment="1">
      <alignment horizontal="center"/>
    </xf>
    <xf numFmtId="8" fontId="1" fillId="10" borderId="12" xfId="0" applyNumberFormat="1" applyFont="1" applyFill="1" applyBorder="1" applyAlignment="1">
      <alignment horizontal="center"/>
    </xf>
    <xf numFmtId="8" fontId="1" fillId="10" borderId="9" xfId="0" applyNumberFormat="1" applyFont="1" applyFill="1" applyBorder="1" applyAlignment="1">
      <alignment horizontal="center"/>
    </xf>
    <xf numFmtId="8" fontId="1" fillId="10" borderId="11" xfId="0" applyNumberFormat="1" applyFont="1" applyFill="1" applyBorder="1" applyAlignment="1">
      <alignment horizontal="center"/>
    </xf>
    <xf numFmtId="0" fontId="3" fillId="11" borderId="12" xfId="0" applyFont="1" applyFill="1" applyBorder="1" applyAlignment="1" applyProtection="1">
      <alignment horizontal="center"/>
      <protection locked="0"/>
    </xf>
    <xf numFmtId="0" fontId="3" fillId="11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</cellXfs>
  <cellStyles count="5">
    <cellStyle name="Comma" xfId="2" builtinId="3"/>
    <cellStyle name="Currency" xfId="1" builtinId="4"/>
    <cellStyle name="Followed Hyperlink" xfId="4" builtinId="9" hidden="1"/>
    <cellStyle name="Hyperlink" xfId="3" builtinId="8"/>
    <cellStyle name="Normal" xfId="0" builtinId="0"/>
  </cellStyles>
  <dxfs count="0"/>
  <tableStyles count="0" defaultTableStyle="TableStyleMedium9" defaultPivotStyle="PivotStyleLight16"/>
  <colors>
    <mruColors>
      <color rgb="FFFF66FF"/>
      <color rgb="FF01BCFF"/>
      <color rgb="FF00C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72209</xdr:colOff>
      <xdr:row>0</xdr:row>
      <xdr:rowOff>19050</xdr:rowOff>
    </xdr:from>
    <xdr:to>
      <xdr:col>7</xdr:col>
      <xdr:colOff>48440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6309" y="19050"/>
          <a:ext cx="1487531" cy="45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nterprise.com/car_rental/home.do" TargetMode="External"/><Relationship Id="rId13" Type="http://schemas.openxmlformats.org/officeDocument/2006/relationships/hyperlink" Target="http://www.canton.edu/travel/forms/Lodging_Justification.pdf" TargetMode="External"/><Relationship Id="rId18" Type="http://schemas.openxmlformats.org/officeDocument/2006/relationships/hyperlink" Target="http://www.gsa.gov/portal/category/100120" TargetMode="External"/><Relationship Id="rId3" Type="http://schemas.openxmlformats.org/officeDocument/2006/relationships/hyperlink" Target="http://www.tax.ny.gov/pdf/current_forms/st/st129_fill_in.pdf" TargetMode="External"/><Relationship Id="rId21" Type="http://schemas.openxmlformats.org/officeDocument/2006/relationships/hyperlink" Target="https://legacy.enterprise.com/car_rental/deeplinkmap.do?bid=028&amp;refId=STNYRK10" TargetMode="External"/><Relationship Id="rId7" Type="http://schemas.openxmlformats.org/officeDocument/2006/relationships/hyperlink" Target="http://www.tax.ny.gov/pdf/current_forms/st/st129_fill_in.pdf" TargetMode="External"/><Relationship Id="rId12" Type="http://schemas.openxmlformats.org/officeDocument/2006/relationships/hyperlink" Target="http://www.canton.edu/travel/forms/Lodging_Justification.pdf" TargetMode="External"/><Relationship Id="rId17" Type="http://schemas.openxmlformats.org/officeDocument/2006/relationships/hyperlink" Target="http://www.canton.edu/travel/forms/Lodging_Justification.pdf" TargetMode="External"/><Relationship Id="rId25" Type="http://schemas.openxmlformats.org/officeDocument/2006/relationships/comments" Target="../comments1.xml"/><Relationship Id="rId2" Type="http://schemas.openxmlformats.org/officeDocument/2006/relationships/hyperlink" Target="http://www.gsa.gov/portal/category/100120" TargetMode="External"/><Relationship Id="rId16" Type="http://schemas.openxmlformats.org/officeDocument/2006/relationships/hyperlink" Target="http://www.canton.edu/travel/forms/Lodging_Justification.pdf" TargetMode="External"/><Relationship Id="rId20" Type="http://schemas.openxmlformats.org/officeDocument/2006/relationships/hyperlink" Target="http://www.canton.edu/travel/policies.html" TargetMode="External"/><Relationship Id="rId1" Type="http://schemas.openxmlformats.org/officeDocument/2006/relationships/hyperlink" Target="http://www.gsa.gov/portal/category/100120" TargetMode="External"/><Relationship Id="rId6" Type="http://schemas.openxmlformats.org/officeDocument/2006/relationships/hyperlink" Target="http://www.tax.ny.gov/pdf/current_forms/st/st129_fill_in.pdf" TargetMode="External"/><Relationship Id="rId11" Type="http://schemas.openxmlformats.org/officeDocument/2006/relationships/hyperlink" Target="http://www.canton.edu/travel/forms/Lodging_Justification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www.tax.ny.gov/pdf/current_forms/st/st129_fill_in.pdf" TargetMode="External"/><Relationship Id="rId15" Type="http://schemas.openxmlformats.org/officeDocument/2006/relationships/hyperlink" Target="http://www.canton.edu/travel/forms/Lodging_Justification.pdf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www.canton.edu/travel/forms/Lodging_Justification.pdf" TargetMode="External"/><Relationship Id="rId19" Type="http://schemas.openxmlformats.org/officeDocument/2006/relationships/hyperlink" Target="http://www.canton.edu/travel/policies.html" TargetMode="External"/><Relationship Id="rId4" Type="http://schemas.openxmlformats.org/officeDocument/2006/relationships/hyperlink" Target="http://www.tax.ny.gov/pdf/current_forms/st/st129_fill_in.pdf" TargetMode="External"/><Relationship Id="rId9" Type="http://schemas.openxmlformats.org/officeDocument/2006/relationships/hyperlink" Target="http://www.enterprise.com/car_rental/home.do" TargetMode="External"/><Relationship Id="rId14" Type="http://schemas.openxmlformats.org/officeDocument/2006/relationships/hyperlink" Target="http://www.canton.edu/travel/forms/Lodging_Justification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67"/>
  <sheetViews>
    <sheetView tabSelected="1" zoomScale="150" zoomScaleNormal="150" zoomScalePageLayoutView="150" workbookViewId="0">
      <selection activeCell="Z52" sqref="Z52"/>
    </sheetView>
  </sheetViews>
  <sheetFormatPr defaultColWidth="9.140625" defaultRowHeight="12.75" x14ac:dyDescent="0.2"/>
  <cols>
    <col min="1" max="1" width="4.140625" style="3" customWidth="1"/>
    <col min="2" max="2" width="4.42578125" style="3" customWidth="1"/>
    <col min="3" max="3" width="5.140625" style="3" customWidth="1"/>
    <col min="4" max="4" width="9.7109375" style="3" customWidth="1"/>
    <col min="5" max="6" width="3.42578125" style="3" customWidth="1"/>
    <col min="7" max="7" width="3.140625" style="3" customWidth="1"/>
    <col min="8" max="8" width="7" style="3" customWidth="1"/>
    <col min="9" max="9" width="4" style="3" customWidth="1"/>
    <col min="10" max="10" width="8.28515625" style="3" customWidth="1"/>
    <col min="11" max="11" width="3.42578125" style="3" customWidth="1"/>
    <col min="12" max="12" width="5" style="3" customWidth="1"/>
    <col min="13" max="13" width="10.7109375" style="3" customWidth="1"/>
    <col min="14" max="14" width="11.7109375" style="10" customWidth="1"/>
    <col min="15" max="15" width="9.7109375" style="10" customWidth="1"/>
    <col min="16" max="16" width="0.140625" style="10" hidden="1" customWidth="1"/>
    <col min="17" max="17" width="3" style="10" customWidth="1"/>
    <col min="18" max="18" width="3.140625" style="3" customWidth="1"/>
    <col min="19" max="19" width="5.42578125" style="3" customWidth="1"/>
    <col min="20" max="20" width="8.42578125" style="10" customWidth="1"/>
    <col min="21" max="22" width="9.140625" style="10"/>
    <col min="23" max="25" width="9.140625" style="10" hidden="1" customWidth="1"/>
    <col min="26" max="16384" width="9.140625" style="10"/>
  </cols>
  <sheetData>
    <row r="1" spans="1:25" ht="16.5" customHeight="1" x14ac:dyDescent="0.2">
      <c r="A1" s="75"/>
      <c r="B1" s="76"/>
      <c r="C1" s="76"/>
      <c r="D1" s="76"/>
      <c r="E1" s="71"/>
      <c r="F1" s="71"/>
      <c r="G1" s="1"/>
      <c r="H1" s="1"/>
      <c r="I1" s="1"/>
      <c r="J1" s="233" t="s">
        <v>1</v>
      </c>
      <c r="K1" s="233"/>
      <c r="L1" s="233"/>
      <c r="M1" s="233"/>
      <c r="N1" s="233"/>
      <c r="O1" s="233"/>
      <c r="P1" s="233"/>
      <c r="Q1" s="233"/>
      <c r="R1" s="233"/>
      <c r="S1" s="1"/>
      <c r="T1" s="2" t="s">
        <v>2</v>
      </c>
    </row>
    <row r="2" spans="1:25" s="26" customFormat="1" ht="21" customHeight="1" x14ac:dyDescent="0.2">
      <c r="A2" s="231"/>
      <c r="B2" s="232"/>
      <c r="C2" s="232"/>
      <c r="D2" s="232"/>
      <c r="E2" s="232"/>
      <c r="F2" s="232"/>
      <c r="G2" s="232"/>
      <c r="H2" s="232"/>
      <c r="I2" s="232"/>
      <c r="J2" s="234"/>
      <c r="K2" s="234"/>
      <c r="L2" s="234"/>
      <c r="M2" s="234"/>
      <c r="N2" s="234"/>
      <c r="O2" s="234"/>
      <c r="P2" s="234"/>
      <c r="Q2" s="234"/>
      <c r="R2" s="234"/>
      <c r="S2" s="78"/>
      <c r="T2" s="77"/>
    </row>
    <row r="3" spans="1:25" ht="12" customHeight="1" x14ac:dyDescent="0.2">
      <c r="A3" s="242" t="s">
        <v>83</v>
      </c>
      <c r="B3" s="243"/>
      <c r="C3" s="243"/>
      <c r="D3" s="243"/>
      <c r="E3" s="243"/>
      <c r="F3" s="243"/>
      <c r="G3" s="243"/>
      <c r="H3" s="243"/>
      <c r="I3" s="243"/>
      <c r="J3" s="244"/>
      <c r="K3" s="41"/>
      <c r="L3" s="94" t="s">
        <v>0</v>
      </c>
      <c r="M3" s="254">
        <f ca="1">TODAY()</f>
        <v>45659</v>
      </c>
      <c r="N3" s="254"/>
      <c r="O3" s="254"/>
      <c r="P3" s="42"/>
      <c r="Q3" s="251" t="s">
        <v>41</v>
      </c>
      <c r="R3" s="251"/>
      <c r="S3" s="240"/>
      <c r="T3" s="241"/>
    </row>
    <row r="4" spans="1:25" ht="9.75" customHeight="1" x14ac:dyDescent="0.2">
      <c r="A4" s="245"/>
      <c r="B4" s="246"/>
      <c r="C4" s="246"/>
      <c r="D4" s="246"/>
      <c r="E4" s="246"/>
      <c r="F4" s="246"/>
      <c r="G4" s="246"/>
      <c r="H4" s="246"/>
      <c r="I4" s="246"/>
      <c r="J4" s="247"/>
      <c r="K4" s="41"/>
      <c r="N4" s="3"/>
      <c r="O4" s="3"/>
      <c r="P4" s="3"/>
      <c r="Q4" s="3"/>
      <c r="T4" s="6"/>
    </row>
    <row r="5" spans="1:25" ht="6" customHeight="1" x14ac:dyDescent="0.2">
      <c r="A5" s="248"/>
      <c r="B5" s="249"/>
      <c r="C5" s="249"/>
      <c r="D5" s="249"/>
      <c r="E5" s="249"/>
      <c r="F5" s="249"/>
      <c r="G5" s="249"/>
      <c r="H5" s="249"/>
      <c r="I5" s="249"/>
      <c r="J5" s="250"/>
      <c r="K5" s="41"/>
      <c r="M5" s="327" t="s">
        <v>64</v>
      </c>
      <c r="N5" s="328"/>
      <c r="O5" s="329"/>
      <c r="P5" s="329"/>
      <c r="Q5" s="329"/>
      <c r="R5" s="329"/>
      <c r="S5" s="329"/>
      <c r="T5" s="330"/>
    </row>
    <row r="6" spans="1:25" ht="12.75" customHeight="1" x14ac:dyDescent="0.2">
      <c r="A6" s="259" t="s">
        <v>59</v>
      </c>
      <c r="B6" s="260"/>
      <c r="C6" s="260"/>
      <c r="D6" s="260"/>
      <c r="E6" s="260"/>
      <c r="F6" s="260"/>
      <c r="G6" s="260"/>
      <c r="H6" s="260"/>
      <c r="I6" s="260"/>
      <c r="J6" s="261"/>
      <c r="K6" s="41"/>
      <c r="L6" s="7"/>
      <c r="M6" s="331"/>
      <c r="N6" s="332"/>
      <c r="O6" s="332"/>
      <c r="P6" s="332"/>
      <c r="Q6" s="332"/>
      <c r="R6" s="332"/>
      <c r="S6" s="332"/>
      <c r="T6" s="333"/>
    </row>
    <row r="7" spans="1:25" ht="2.25" customHeight="1" x14ac:dyDescent="0.2">
      <c r="A7" s="262"/>
      <c r="B7" s="263"/>
      <c r="C7" s="263"/>
      <c r="D7" s="263"/>
      <c r="E7" s="263"/>
      <c r="F7" s="263"/>
      <c r="G7" s="263"/>
      <c r="H7" s="263"/>
      <c r="I7" s="263"/>
      <c r="J7" s="264"/>
      <c r="M7" s="334"/>
      <c r="N7" s="335"/>
      <c r="O7" s="335"/>
      <c r="P7" s="335"/>
      <c r="Q7" s="335"/>
      <c r="R7" s="335"/>
      <c r="S7" s="335"/>
      <c r="T7" s="336"/>
    </row>
    <row r="8" spans="1:25" ht="23.25" customHeight="1" x14ac:dyDescent="0.2">
      <c r="A8" s="265"/>
      <c r="B8" s="266"/>
      <c r="C8" s="266"/>
      <c r="D8" s="266"/>
      <c r="E8" s="266"/>
      <c r="F8" s="266"/>
      <c r="G8" s="266"/>
      <c r="H8" s="266"/>
      <c r="I8" s="266"/>
      <c r="J8" s="267"/>
      <c r="K8" s="106"/>
      <c r="L8" s="106"/>
      <c r="M8" s="337" t="s">
        <v>45</v>
      </c>
      <c r="N8" s="338"/>
      <c r="O8" s="338"/>
      <c r="P8" s="338"/>
      <c r="Q8" s="339"/>
      <c r="R8" s="346"/>
      <c r="S8" s="347"/>
      <c r="T8" s="348"/>
    </row>
    <row r="9" spans="1:25" ht="2.25" hidden="1" customHeight="1" x14ac:dyDescent="0.2">
      <c r="A9" s="9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340"/>
      <c r="N9" s="341"/>
      <c r="O9" s="341"/>
      <c r="P9" s="341"/>
      <c r="Q9" s="342"/>
      <c r="R9" s="349"/>
      <c r="S9" s="350"/>
      <c r="T9" s="351"/>
    </row>
    <row r="10" spans="1:25" ht="0.75" hidden="1" customHeight="1" x14ac:dyDescent="0.2">
      <c r="A10" s="5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343"/>
      <c r="N10" s="344"/>
      <c r="O10" s="344"/>
      <c r="P10" s="344"/>
      <c r="Q10" s="345"/>
      <c r="R10" s="352"/>
      <c r="S10" s="353"/>
      <c r="T10" s="354"/>
    </row>
    <row r="11" spans="1:25" ht="19.350000000000001" customHeight="1" x14ac:dyDescent="0.2">
      <c r="A11" s="274" t="s">
        <v>3</v>
      </c>
      <c r="B11" s="275"/>
      <c r="C11" s="275"/>
      <c r="D11" s="402"/>
      <c r="E11" s="403"/>
      <c r="F11" s="403"/>
      <c r="G11" s="403"/>
      <c r="H11" s="403"/>
      <c r="I11" s="404"/>
      <c r="J11" s="119" t="s">
        <v>62</v>
      </c>
      <c r="K11" s="400"/>
      <c r="L11" s="401"/>
      <c r="M11" s="355" t="s">
        <v>65</v>
      </c>
      <c r="N11" s="356"/>
      <c r="O11" s="357"/>
      <c r="P11" s="357"/>
      <c r="Q11" s="357"/>
      <c r="R11" s="357"/>
      <c r="S11" s="357"/>
      <c r="T11" s="358"/>
    </row>
    <row r="12" spans="1:25" ht="25.5" customHeight="1" x14ac:dyDescent="0.25">
      <c r="A12" s="268"/>
      <c r="B12" s="269"/>
      <c r="C12" s="269"/>
      <c r="D12" s="118"/>
      <c r="E12" s="395" t="str">
        <f>+'support page'!E3</f>
        <v/>
      </c>
      <c r="F12" s="396"/>
      <c r="G12" s="397"/>
      <c r="H12" s="398"/>
      <c r="I12" s="399"/>
      <c r="J12" s="139" t="str">
        <f>+'support page'!E5</f>
        <v/>
      </c>
      <c r="K12" s="107"/>
      <c r="L12" s="107"/>
      <c r="M12" s="359"/>
      <c r="N12" s="360"/>
      <c r="O12" s="360"/>
      <c r="P12" s="360"/>
      <c r="Q12" s="360"/>
      <c r="R12" s="360"/>
      <c r="S12" s="360"/>
      <c r="T12" s="361"/>
    </row>
    <row r="13" spans="1:25" ht="17.100000000000001" customHeight="1" x14ac:dyDescent="0.2">
      <c r="A13" s="272" t="s">
        <v>87</v>
      </c>
      <c r="B13" s="273"/>
      <c r="C13" s="273"/>
      <c r="D13" s="406"/>
      <c r="E13" s="406"/>
      <c r="F13" s="406"/>
      <c r="G13" s="406"/>
      <c r="H13" s="406"/>
      <c r="I13" s="406"/>
      <c r="J13" s="406"/>
      <c r="K13" s="406"/>
      <c r="L13" s="417"/>
      <c r="M13" s="362" t="s">
        <v>46</v>
      </c>
      <c r="N13" s="363"/>
      <c r="O13" s="363"/>
      <c r="P13" s="363"/>
      <c r="Q13" s="364"/>
      <c r="R13" s="368"/>
      <c r="S13" s="369"/>
      <c r="T13" s="370"/>
    </row>
    <row r="14" spans="1:25" ht="16.5" customHeight="1" x14ac:dyDescent="0.2">
      <c r="A14" s="405" t="s">
        <v>4</v>
      </c>
      <c r="B14" s="406"/>
      <c r="C14" s="406"/>
      <c r="D14" s="406"/>
      <c r="E14" s="406"/>
      <c r="F14" s="406"/>
      <c r="G14" s="406"/>
      <c r="H14" s="406"/>
      <c r="I14" s="270"/>
      <c r="J14" s="270"/>
      <c r="K14" s="270"/>
      <c r="L14" s="271"/>
      <c r="M14" s="365"/>
      <c r="N14" s="366"/>
      <c r="O14" s="366"/>
      <c r="P14" s="366"/>
      <c r="Q14" s="367"/>
      <c r="R14" s="371"/>
      <c r="S14" s="372"/>
      <c r="T14" s="373"/>
      <c r="W14" s="10" t="e">
        <f>IF(L29="",W18,W16)</f>
        <v>#VALUE!</v>
      </c>
    </row>
    <row r="15" spans="1:25" ht="0.75" customHeight="1" thickBot="1" x14ac:dyDescent="0.25">
      <c r="A15" s="9"/>
      <c r="M15" s="166"/>
      <c r="N15" s="80"/>
      <c r="O15" s="80"/>
      <c r="P15" s="80"/>
      <c r="Q15" s="80"/>
      <c r="R15" s="80"/>
      <c r="S15" s="80"/>
      <c r="T15" s="167"/>
    </row>
    <row r="16" spans="1:25" ht="15.75" customHeight="1" x14ac:dyDescent="0.2">
      <c r="A16" s="315"/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168"/>
      <c r="N16" s="169" t="str">
        <f>+'support page'!D9</f>
        <v>Car     0.45</v>
      </c>
      <c r="O16" s="170"/>
      <c r="P16" s="309"/>
      <c r="Q16" s="310"/>
      <c r="R16" s="311"/>
      <c r="S16" s="389" t="str">
        <f>+'support page'!D11</f>
        <v>12 pass. van     0.55</v>
      </c>
      <c r="T16" s="390"/>
      <c r="W16" s="276" t="e">
        <f>ROUND(IF((+Q39+Q50+Q54)&gt;500,400,(+Q39+Q50+Q54)*0.8),0)</f>
        <v>#VALUE!</v>
      </c>
      <c r="X16" s="276"/>
      <c r="Y16" s="68" t="s">
        <v>36</v>
      </c>
    </row>
    <row r="17" spans="1:44" ht="14.45" customHeight="1" x14ac:dyDescent="0.2">
      <c r="A17" s="301" t="s">
        <v>63</v>
      </c>
      <c r="B17" s="302"/>
      <c r="C17" s="302"/>
      <c r="D17" s="302"/>
      <c r="E17" s="303"/>
      <c r="F17" s="120" t="s">
        <v>111</v>
      </c>
      <c r="G17" s="102" t="s">
        <v>16</v>
      </c>
      <c r="H17" s="102"/>
      <c r="I17" s="120"/>
      <c r="J17" s="102" t="s">
        <v>17</v>
      </c>
      <c r="K17" s="102"/>
      <c r="L17" s="102"/>
      <c r="M17" s="171"/>
      <c r="N17" s="193" t="str">
        <f>+'support page'!D10</f>
        <v>Mini van   0.45</v>
      </c>
      <c r="O17" s="161"/>
      <c r="P17" s="374"/>
      <c r="Q17" s="375"/>
      <c r="R17" s="376"/>
      <c r="S17" s="391" t="s">
        <v>102</v>
      </c>
      <c r="T17" s="392"/>
    </row>
    <row r="18" spans="1:44" ht="0.75" hidden="1" customHeight="1" x14ac:dyDescent="0.2">
      <c r="A18" s="6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172"/>
      <c r="N18" s="126"/>
      <c r="O18" s="126"/>
      <c r="P18" s="126"/>
      <c r="Q18" s="126"/>
      <c r="R18" s="126"/>
      <c r="S18" s="126"/>
      <c r="T18" s="173"/>
      <c r="W18" s="276" t="e">
        <f>ROUND(IF((Q34+Q39+Q50+Q54)&gt;500,400,(Q34+Q39+Q50+Q54)*0.8),0)</f>
        <v>#VALUE!</v>
      </c>
      <c r="X18" s="276"/>
      <c r="Y18" s="68" t="s">
        <v>37</v>
      </c>
    </row>
    <row r="19" spans="1:44" ht="0.75" hidden="1" customHeight="1" x14ac:dyDescent="0.2">
      <c r="A19" s="5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72"/>
      <c r="N19" s="126"/>
      <c r="O19" s="126"/>
      <c r="P19" s="126"/>
      <c r="Q19" s="126"/>
      <c r="R19" s="126"/>
      <c r="S19" s="126"/>
      <c r="T19" s="173"/>
    </row>
    <row r="20" spans="1:44" ht="14.25" customHeight="1" x14ac:dyDescent="0.2">
      <c r="A20" s="411" t="s">
        <v>51</v>
      </c>
      <c r="B20" s="412"/>
      <c r="C20" s="412"/>
      <c r="D20" s="72" t="s">
        <v>52</v>
      </c>
      <c r="E20" s="413"/>
      <c r="F20" s="414"/>
      <c r="G20" s="414"/>
      <c r="H20" s="145" t="s">
        <v>53</v>
      </c>
      <c r="I20" s="304"/>
      <c r="J20" s="305"/>
      <c r="K20" s="305"/>
      <c r="L20" s="305"/>
      <c r="M20" s="256" t="s">
        <v>101</v>
      </c>
      <c r="N20" s="257"/>
      <c r="O20" s="258"/>
      <c r="P20" s="380"/>
      <c r="Q20" s="381"/>
      <c r="R20" s="159" t="s">
        <v>16</v>
      </c>
      <c r="S20" s="125"/>
      <c r="T20" s="174" t="s">
        <v>17</v>
      </c>
    </row>
    <row r="21" spans="1:44" ht="12.75" customHeight="1" x14ac:dyDescent="0.2">
      <c r="A21" s="409" t="s">
        <v>54</v>
      </c>
      <c r="B21" s="410"/>
      <c r="C21" s="410"/>
      <c r="D21" s="100" t="s">
        <v>52</v>
      </c>
      <c r="E21" s="299"/>
      <c r="F21" s="300"/>
      <c r="G21" s="300"/>
      <c r="H21" s="101" t="s">
        <v>53</v>
      </c>
      <c r="I21" s="306"/>
      <c r="J21" s="307"/>
      <c r="K21" s="307"/>
      <c r="L21" s="307"/>
      <c r="M21" s="186"/>
      <c r="N21" s="192" t="s">
        <v>49</v>
      </c>
      <c r="O21" s="187" t="s">
        <v>103</v>
      </c>
      <c r="P21" s="188"/>
      <c r="Q21" s="189"/>
      <c r="R21" s="189" t="s">
        <v>16</v>
      </c>
      <c r="S21" s="189"/>
      <c r="T21" s="189" t="s">
        <v>17</v>
      </c>
      <c r="W21" s="3"/>
    </row>
    <row r="22" spans="1:44" ht="14.25" customHeight="1" thickBot="1" x14ac:dyDescent="0.25">
      <c r="A22" s="301" t="s">
        <v>28</v>
      </c>
      <c r="B22" s="302"/>
      <c r="C22" s="302"/>
      <c r="D22" s="302"/>
      <c r="E22" s="302"/>
      <c r="F22" s="302"/>
      <c r="G22" s="302"/>
      <c r="H22" s="302"/>
      <c r="I22" s="302"/>
      <c r="J22" s="302"/>
      <c r="K22" s="405"/>
      <c r="L22" s="406"/>
      <c r="M22" s="175"/>
      <c r="N22" s="382" t="s">
        <v>100</v>
      </c>
      <c r="O22" s="383"/>
      <c r="P22" s="383"/>
      <c r="Q22" s="383"/>
      <c r="R22" s="383"/>
      <c r="S22" s="383"/>
      <c r="T22" s="384"/>
    </row>
    <row r="23" spans="1:44" ht="0.75" hidden="1" customHeight="1" x14ac:dyDescent="0.2">
      <c r="A23" s="5"/>
      <c r="M23" s="83"/>
      <c r="N23" s="81"/>
      <c r="O23" s="81"/>
      <c r="P23" s="81"/>
      <c r="Q23" s="81"/>
      <c r="R23" s="81"/>
      <c r="S23" s="81"/>
      <c r="T23" s="82"/>
    </row>
    <row r="24" spans="1:44" ht="8.25" hidden="1" customHeight="1" x14ac:dyDescent="0.25">
      <c r="A24" s="13"/>
      <c r="B24" s="14"/>
      <c r="D24" s="255"/>
      <c r="E24" s="255"/>
      <c r="F24" s="255"/>
      <c r="G24" s="255"/>
      <c r="H24" s="255"/>
      <c r="I24" s="255"/>
      <c r="J24" s="255"/>
      <c r="K24" s="255"/>
      <c r="L24" s="255"/>
      <c r="M24" s="81"/>
      <c r="N24" s="81"/>
      <c r="O24" s="81"/>
      <c r="P24" s="81"/>
      <c r="Q24" s="81"/>
      <c r="R24" s="81"/>
      <c r="S24" s="81"/>
      <c r="T24" s="81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</row>
    <row r="25" spans="1:44" ht="0.75" hidden="1" customHeight="1" x14ac:dyDescent="0.35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1"/>
      <c r="R25" s="281"/>
      <c r="S25" s="281"/>
      <c r="T25" s="35"/>
    </row>
    <row r="26" spans="1:44" ht="11.45" customHeight="1" x14ac:dyDescent="0.2">
      <c r="A26" s="385" t="s">
        <v>25</v>
      </c>
      <c r="B26" s="386"/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156"/>
      <c r="O26" s="387" t="s">
        <v>5</v>
      </c>
      <c r="P26" s="387"/>
      <c r="Q26" s="387"/>
      <c r="R26" s="387"/>
      <c r="S26" s="387"/>
      <c r="T26" s="388"/>
    </row>
    <row r="27" spans="1:44" ht="1.5" customHeight="1" x14ac:dyDescent="0.2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31"/>
      <c r="Q27" s="130"/>
      <c r="R27" s="127"/>
      <c r="S27" s="127"/>
      <c r="T27" s="128"/>
    </row>
    <row r="28" spans="1:44" ht="0.75" customHeight="1" x14ac:dyDescent="0.2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29"/>
      <c r="Q28" s="58"/>
      <c r="R28" s="1"/>
      <c r="S28" s="1"/>
      <c r="T28" s="32"/>
    </row>
    <row r="29" spans="1:44" ht="13.5" customHeight="1" x14ac:dyDescent="0.2">
      <c r="A29" s="190" t="s">
        <v>6</v>
      </c>
      <c r="B29" s="124"/>
      <c r="D29" s="10"/>
      <c r="E29" s="10"/>
      <c r="G29" s="3" t="s">
        <v>106</v>
      </c>
      <c r="H29" s="10"/>
      <c r="I29" s="73"/>
      <c r="J29" s="73"/>
      <c r="L29" s="63"/>
      <c r="M29" s="3" t="s">
        <v>30</v>
      </c>
      <c r="N29" s="194"/>
      <c r="O29" s="64"/>
      <c r="P29" s="44"/>
      <c r="Q29" s="214" t="s">
        <v>40</v>
      </c>
      <c r="R29" s="252"/>
      <c r="S29" s="252"/>
      <c r="T29" s="253"/>
    </row>
    <row r="30" spans="1:44" ht="13.5" customHeight="1" x14ac:dyDescent="0.2">
      <c r="A30" s="44"/>
      <c r="B30" s="65" t="s">
        <v>16</v>
      </c>
      <c r="C30" s="59"/>
      <c r="D30" s="65" t="s">
        <v>17</v>
      </c>
      <c r="E30" s="59"/>
      <c r="G30" s="40" t="s">
        <v>31</v>
      </c>
      <c r="J30" s="10"/>
      <c r="K30" s="74"/>
      <c r="L30" s="69"/>
      <c r="M30" s="66" t="s">
        <v>22</v>
      </c>
      <c r="N30" s="182"/>
      <c r="O30" s="182"/>
      <c r="Q30" s="17"/>
      <c r="R30" s="18"/>
      <c r="S30" s="18"/>
      <c r="T30" s="19"/>
    </row>
    <row r="31" spans="1:44" ht="14.25" customHeight="1" x14ac:dyDescent="0.25">
      <c r="A31" s="43" t="s">
        <v>32</v>
      </c>
      <c r="B31" s="40"/>
      <c r="D31" s="415" t="s">
        <v>67</v>
      </c>
      <c r="E31" s="415"/>
      <c r="F31" s="415"/>
      <c r="G31" s="415"/>
      <c r="H31" s="415"/>
      <c r="I31" s="415"/>
      <c r="J31" s="415"/>
      <c r="K31" s="416"/>
      <c r="L31" s="63"/>
      <c r="M31" s="121" t="s">
        <v>66</v>
      </c>
      <c r="N31" s="183"/>
      <c r="O31" s="183"/>
      <c r="P31" s="5"/>
      <c r="Q31" s="17"/>
      <c r="R31" s="18"/>
      <c r="S31" s="18"/>
      <c r="T31" s="19"/>
    </row>
    <row r="32" spans="1:44" ht="12" customHeight="1" x14ac:dyDescent="0.2">
      <c r="A32" s="5"/>
      <c r="B32" s="40" t="s">
        <v>33</v>
      </c>
      <c r="D32" s="239"/>
      <c r="E32" s="239"/>
      <c r="F32" s="239"/>
      <c r="G32" s="239"/>
      <c r="H32" s="239"/>
      <c r="I32" s="239"/>
      <c r="J32" s="10"/>
      <c r="K32" s="321" t="s">
        <v>85</v>
      </c>
      <c r="L32" s="322"/>
      <c r="M32" s="322"/>
      <c r="N32" s="322"/>
      <c r="O32" s="323"/>
      <c r="Q32" s="17"/>
      <c r="R32" s="18"/>
      <c r="S32" s="18"/>
      <c r="T32" s="19"/>
    </row>
    <row r="33" spans="1:29" ht="12" customHeight="1" x14ac:dyDescent="0.2">
      <c r="A33" s="5"/>
      <c r="B33" s="40" t="s">
        <v>10</v>
      </c>
      <c r="D33" s="239"/>
      <c r="E33" s="239"/>
      <c r="F33" s="239"/>
      <c r="G33" s="239"/>
      <c r="H33" s="239"/>
      <c r="I33" s="239"/>
      <c r="J33" s="239"/>
      <c r="K33" s="251" t="s">
        <v>21</v>
      </c>
      <c r="L33" s="251"/>
      <c r="M33" s="239"/>
      <c r="N33" s="239"/>
      <c r="O33" s="239"/>
      <c r="Q33" s="17"/>
      <c r="R33" s="18"/>
      <c r="S33" s="18"/>
      <c r="T33" s="19"/>
    </row>
    <row r="34" spans="1:29" ht="13.5" customHeight="1" x14ac:dyDescent="0.25">
      <c r="A34" s="5"/>
      <c r="B34" s="3" t="s">
        <v>29</v>
      </c>
      <c r="D34" s="239"/>
      <c r="E34" s="239"/>
      <c r="F34" s="239"/>
      <c r="G34" s="239"/>
      <c r="H34" s="239"/>
      <c r="I34" s="239"/>
      <c r="J34" s="239"/>
      <c r="K34" s="239"/>
      <c r="L34" s="239"/>
      <c r="M34" s="94" t="s">
        <v>12</v>
      </c>
      <c r="N34" s="62"/>
      <c r="O34" s="62"/>
      <c r="Q34" s="235">
        <f>O30*O31+N30*N31</f>
        <v>0</v>
      </c>
      <c r="R34" s="236"/>
      <c r="S34" s="236"/>
      <c r="T34" s="237"/>
    </row>
    <row r="35" spans="1:29" ht="2.25" customHeight="1" x14ac:dyDescent="0.2">
      <c r="A35" s="1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2"/>
      <c r="O35" s="12"/>
      <c r="P35" s="12"/>
      <c r="Q35" s="20"/>
      <c r="R35" s="21"/>
      <c r="S35" s="21"/>
      <c r="T35" s="34"/>
    </row>
    <row r="36" spans="1:29" ht="3" customHeight="1" x14ac:dyDescent="0.2">
      <c r="A36" s="43"/>
      <c r="B36" s="40"/>
      <c r="D36" s="15"/>
      <c r="E36" s="16"/>
      <c r="F36" s="15"/>
      <c r="I36" s="99"/>
      <c r="J36" s="15"/>
      <c r="K36" s="15"/>
      <c r="Q36" s="27"/>
      <c r="R36" s="28"/>
      <c r="S36" s="28"/>
      <c r="T36" s="29"/>
    </row>
    <row r="37" spans="1:29" ht="13.5" customHeight="1" x14ac:dyDescent="0.25">
      <c r="A37" s="190" t="s">
        <v>7</v>
      </c>
      <c r="B37" s="123"/>
      <c r="D37" s="65" t="s">
        <v>16</v>
      </c>
      <c r="E37" s="24"/>
      <c r="F37" s="45"/>
      <c r="G37" s="10"/>
      <c r="H37" s="65" t="s">
        <v>17</v>
      </c>
      <c r="I37" s="24"/>
      <c r="K37" s="421" t="s">
        <v>44</v>
      </c>
      <c r="L37" s="421"/>
      <c r="M37" s="421"/>
      <c r="N37" s="422"/>
      <c r="O37" s="84"/>
      <c r="Q37" s="316" t="s">
        <v>99</v>
      </c>
      <c r="R37" s="317"/>
      <c r="S37" s="317"/>
      <c r="T37" s="318"/>
    </row>
    <row r="38" spans="1:29" ht="11.25" customHeight="1" x14ac:dyDescent="0.2">
      <c r="A38" s="44" t="s">
        <v>104</v>
      </c>
      <c r="B38" s="10"/>
      <c r="C38" s="22"/>
      <c r="D38" s="15" t="s">
        <v>18</v>
      </c>
      <c r="E38" s="15"/>
      <c r="F38" s="15"/>
      <c r="G38" s="162">
        <f>IF(A39=17,5,A39*0.2)</f>
        <v>0</v>
      </c>
      <c r="H38" s="148">
        <f>IF(A40=17,5,A40*0.2)</f>
        <v>0</v>
      </c>
      <c r="I38" s="46"/>
      <c r="J38" s="22" t="s">
        <v>20</v>
      </c>
      <c r="K38" s="421" t="s">
        <v>43</v>
      </c>
      <c r="L38" s="421"/>
      <c r="M38" s="421"/>
      <c r="N38" s="422"/>
      <c r="O38" s="64"/>
      <c r="Q38" s="27"/>
      <c r="R38" s="28"/>
      <c r="S38" s="28"/>
      <c r="T38" s="29"/>
    </row>
    <row r="39" spans="1:29" ht="16.350000000000001" customHeight="1" x14ac:dyDescent="0.25">
      <c r="A39" s="393"/>
      <c r="B39" s="394"/>
      <c r="C39" s="132"/>
      <c r="D39" s="180"/>
      <c r="E39" s="326" t="s">
        <v>19</v>
      </c>
      <c r="F39" s="326"/>
      <c r="G39" s="324">
        <f>ROUND(G38,0)</f>
        <v>0</v>
      </c>
      <c r="H39" s="325"/>
      <c r="I39" s="53"/>
      <c r="J39" s="181"/>
      <c r="K39" s="54"/>
      <c r="L39" s="55" t="s">
        <v>19</v>
      </c>
      <c r="M39" s="147">
        <f>ROUND(N39,0)</f>
        <v>0</v>
      </c>
      <c r="N39" s="160">
        <f>IF(A39=17,12,A39*0.8)</f>
        <v>0</v>
      </c>
      <c r="O39" s="165"/>
      <c r="Q39" s="235"/>
      <c r="R39" s="236"/>
      <c r="S39" s="236"/>
      <c r="T39" s="237"/>
    </row>
    <row r="40" spans="1:29" ht="16.350000000000001" customHeight="1" x14ac:dyDescent="0.25">
      <c r="A40" s="393">
        <v>0</v>
      </c>
      <c r="B40" s="394"/>
      <c r="C40" s="132"/>
      <c r="D40" s="180"/>
      <c r="E40" s="326" t="s">
        <v>19</v>
      </c>
      <c r="F40" s="326"/>
      <c r="G40" s="324">
        <f>ROUND(H38,0)</f>
        <v>0</v>
      </c>
      <c r="H40" s="325"/>
      <c r="I40" s="53"/>
      <c r="J40" s="181"/>
      <c r="K40" s="54"/>
      <c r="L40" s="55" t="s">
        <v>19</v>
      </c>
      <c r="M40" s="147">
        <f>ROUND(N40,0)</f>
        <v>0</v>
      </c>
      <c r="N40" s="163">
        <f>IF(A40=17,12,A40*0.8)</f>
        <v>0</v>
      </c>
      <c r="O40" s="164">
        <f>B40*0.8</f>
        <v>0</v>
      </c>
      <c r="P40" s="155">
        <f>D40*G40+J40*M40+D39*G39+J39*M39</f>
        <v>0</v>
      </c>
      <c r="Q40" s="291">
        <f>D39*G39+D40*G40+J39*M39+J40*M40</f>
        <v>0</v>
      </c>
      <c r="R40" s="292"/>
      <c r="S40" s="292"/>
      <c r="T40" s="293"/>
    </row>
    <row r="41" spans="1:29" ht="3.75" customHeight="1" x14ac:dyDescent="0.25">
      <c r="A41" s="48"/>
      <c r="B41" s="52"/>
      <c r="C41" s="49"/>
      <c r="D41" s="50"/>
      <c r="E41" s="50"/>
      <c r="F41" s="50"/>
      <c r="G41" s="51"/>
      <c r="H41" s="51"/>
      <c r="I41" s="52"/>
      <c r="J41" s="49"/>
      <c r="K41" s="49"/>
      <c r="L41" s="50"/>
      <c r="M41" s="51"/>
      <c r="N41" s="47"/>
      <c r="O41" s="47"/>
      <c r="P41" s="47"/>
      <c r="Q41" s="36"/>
      <c r="R41" s="33"/>
      <c r="S41" s="33"/>
      <c r="T41" s="37"/>
    </row>
    <row r="42" spans="1:29" ht="11.45" customHeight="1" x14ac:dyDescent="0.2">
      <c r="A42" s="108" t="s">
        <v>8</v>
      </c>
      <c r="B42" s="109"/>
      <c r="C42" s="110"/>
      <c r="D42" s="110"/>
      <c r="E42" s="110"/>
      <c r="F42" s="110"/>
      <c r="I42" s="10"/>
      <c r="J42" s="423" t="s">
        <v>95</v>
      </c>
      <c r="K42" s="423"/>
      <c r="L42" s="423"/>
      <c r="M42" s="423"/>
      <c r="N42" s="424"/>
      <c r="O42" s="59"/>
      <c r="Q42" s="88" t="s">
        <v>38</v>
      </c>
      <c r="R42" s="86"/>
      <c r="S42" s="86"/>
      <c r="T42" s="87"/>
    </row>
    <row r="43" spans="1:29" ht="13.5" customHeight="1" x14ac:dyDescent="0.2">
      <c r="A43" s="176" t="s">
        <v>26</v>
      </c>
      <c r="B43" s="177"/>
      <c r="C43" s="178"/>
      <c r="D43" s="178"/>
      <c r="G43" s="10"/>
      <c r="H43" s="10"/>
      <c r="J43" s="423" t="s">
        <v>97</v>
      </c>
      <c r="K43" s="423"/>
      <c r="L43" s="423"/>
      <c r="M43" s="423"/>
      <c r="N43" s="424"/>
      <c r="O43" s="146"/>
      <c r="Q43" s="17"/>
      <c r="R43" s="18"/>
      <c r="S43" s="18"/>
      <c r="T43" s="19"/>
    </row>
    <row r="44" spans="1:29" ht="12" customHeight="1" x14ac:dyDescent="0.2">
      <c r="A44" s="43"/>
      <c r="B44" s="177" t="s">
        <v>9</v>
      </c>
      <c r="C44" s="178"/>
      <c r="D44" s="8"/>
      <c r="E44" s="8"/>
      <c r="F44" s="8"/>
      <c r="G44" s="8"/>
      <c r="H44" s="8"/>
      <c r="I44" s="8"/>
      <c r="J44" s="423" t="s">
        <v>68</v>
      </c>
      <c r="K44" s="423"/>
      <c r="L44" s="423"/>
      <c r="M44" s="423"/>
      <c r="N44" s="424"/>
      <c r="O44" s="63"/>
      <c r="P44" s="3"/>
      <c r="Q44" s="17"/>
      <c r="R44" s="18"/>
      <c r="S44" s="18"/>
      <c r="T44" s="19"/>
      <c r="Z44" s="308"/>
      <c r="AA44" s="308"/>
      <c r="AB44" s="308"/>
      <c r="AC44" s="308"/>
    </row>
    <row r="45" spans="1:29" ht="15" customHeight="1" x14ac:dyDescent="0.2">
      <c r="A45" s="5"/>
      <c r="B45" s="177" t="s">
        <v>21</v>
      </c>
      <c r="C45" s="178"/>
      <c r="D45" s="239"/>
      <c r="E45" s="239"/>
      <c r="F45" s="239"/>
      <c r="G45" s="239"/>
      <c r="H45" s="239"/>
      <c r="I45" s="239"/>
      <c r="J45" s="423" t="s">
        <v>96</v>
      </c>
      <c r="K45" s="423"/>
      <c r="L45" s="423"/>
      <c r="M45" s="423"/>
      <c r="N45" s="424"/>
      <c r="O45" s="85"/>
      <c r="Q45" s="17"/>
      <c r="R45" s="18"/>
      <c r="S45" s="18"/>
      <c r="T45" s="19"/>
      <c r="Z45" s="308"/>
      <c r="AA45" s="308"/>
      <c r="AB45" s="308"/>
      <c r="AC45" s="308"/>
    </row>
    <row r="46" spans="1:29" ht="15" customHeight="1" x14ac:dyDescent="0.2">
      <c r="A46" s="5"/>
      <c r="B46" s="177" t="s">
        <v>10</v>
      </c>
      <c r="C46" s="178"/>
      <c r="D46" s="239"/>
      <c r="E46" s="239"/>
      <c r="F46" s="239"/>
      <c r="G46" s="239"/>
      <c r="H46" s="239"/>
      <c r="I46" s="239"/>
      <c r="J46" s="239"/>
      <c r="L46" s="178"/>
      <c r="M46" s="179" t="s">
        <v>11</v>
      </c>
      <c r="N46" s="184"/>
      <c r="O46" s="184"/>
      <c r="Q46" s="17"/>
      <c r="R46" s="18"/>
      <c r="S46" s="18"/>
      <c r="T46" s="19"/>
    </row>
    <row r="47" spans="1:29" ht="15" customHeight="1" x14ac:dyDescent="0.25">
      <c r="A47" s="5"/>
      <c r="B47" s="178" t="s">
        <v>29</v>
      </c>
      <c r="C47" s="178"/>
      <c r="D47" s="239"/>
      <c r="E47" s="239"/>
      <c r="F47" s="239"/>
      <c r="G47" s="239"/>
      <c r="H47" s="239"/>
      <c r="I47" s="239"/>
      <c r="J47" s="239"/>
      <c r="K47" s="239"/>
      <c r="L47" s="239"/>
      <c r="M47" s="179" t="s">
        <v>12</v>
      </c>
      <c r="N47" s="60"/>
      <c r="O47" s="60"/>
      <c r="Q47" s="285">
        <f>N46</f>
        <v>0</v>
      </c>
      <c r="R47" s="286"/>
      <c r="S47" s="286"/>
      <c r="T47" s="287"/>
    </row>
    <row r="48" spans="1:29" ht="2.25" customHeight="1" x14ac:dyDescent="0.2">
      <c r="A48" s="1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12"/>
      <c r="O48" s="12"/>
      <c r="P48" s="12"/>
      <c r="Q48" s="20"/>
      <c r="R48" s="21"/>
      <c r="S48" s="21"/>
      <c r="T48" s="34"/>
    </row>
    <row r="49" spans="1:20" ht="12" customHeight="1" x14ac:dyDescent="0.2">
      <c r="A49" s="191" t="s">
        <v>86</v>
      </c>
      <c r="B49" s="122"/>
      <c r="C49" s="122"/>
      <c r="D49" s="122"/>
      <c r="E49" s="111"/>
      <c r="F49" s="111"/>
      <c r="G49" s="112"/>
      <c r="H49" s="112"/>
      <c r="I49" s="113"/>
      <c r="L49" s="94"/>
      <c r="M49" s="1"/>
      <c r="Q49" s="89" t="s">
        <v>39</v>
      </c>
      <c r="R49" s="90"/>
      <c r="S49" s="90"/>
      <c r="T49" s="91"/>
    </row>
    <row r="50" spans="1:20" ht="14.25" customHeight="1" x14ac:dyDescent="0.25">
      <c r="A50" s="11"/>
      <c r="B50" s="8"/>
      <c r="C50" s="8"/>
      <c r="D50" s="8"/>
      <c r="E50" s="429" t="s">
        <v>24</v>
      </c>
      <c r="F50" s="429"/>
      <c r="G50" s="429"/>
      <c r="H50" s="430"/>
      <c r="I50" s="427"/>
      <c r="J50" s="428"/>
      <c r="K50" s="425" t="s">
        <v>35</v>
      </c>
      <c r="L50" s="426"/>
      <c r="M50" s="25">
        <v>0.7</v>
      </c>
      <c r="N50" s="195" t="s">
        <v>112</v>
      </c>
      <c r="O50" s="12"/>
      <c r="P50" s="12"/>
      <c r="Q50" s="288">
        <f>I50*M50</f>
        <v>0</v>
      </c>
      <c r="R50" s="289"/>
      <c r="S50" s="289"/>
      <c r="T50" s="290"/>
    </row>
    <row r="51" spans="1:20" ht="12.75" customHeight="1" x14ac:dyDescent="0.2">
      <c r="A51" s="114" t="s">
        <v>34</v>
      </c>
      <c r="B51" s="115"/>
      <c r="C51" s="115"/>
      <c r="D51" s="115"/>
      <c r="E51" s="115"/>
      <c r="F51" s="115"/>
      <c r="G51" s="115"/>
      <c r="H51" s="115"/>
      <c r="I51" s="115"/>
      <c r="J51" s="115"/>
      <c r="M51" s="39"/>
      <c r="N51" s="67"/>
      <c r="O51" s="67"/>
      <c r="P51" s="35"/>
      <c r="Q51" s="30"/>
      <c r="R51" s="31"/>
      <c r="S51" s="31"/>
      <c r="T51" s="4"/>
    </row>
    <row r="52" spans="1:20" ht="15.6" customHeight="1" x14ac:dyDescent="0.25">
      <c r="A52" s="11" t="s">
        <v>27</v>
      </c>
      <c r="B52" s="8"/>
      <c r="C52" s="23"/>
      <c r="D52" s="8"/>
      <c r="E52" s="239"/>
      <c r="F52" s="239"/>
      <c r="G52" s="239"/>
      <c r="H52" s="239"/>
      <c r="I52" s="280"/>
      <c r="J52" s="278"/>
      <c r="K52" s="279"/>
      <c r="L52" s="377" t="s">
        <v>92</v>
      </c>
      <c r="M52" s="378"/>
      <c r="N52" s="379"/>
      <c r="O52" s="319">
        <v>0.45</v>
      </c>
      <c r="P52" s="320"/>
      <c r="Q52" s="291">
        <f>+J52*O52</f>
        <v>0</v>
      </c>
      <c r="R52" s="292"/>
      <c r="S52" s="292"/>
      <c r="T52" s="293"/>
    </row>
    <row r="53" spans="1:20" ht="17.25" customHeight="1" x14ac:dyDescent="0.25">
      <c r="A53" s="407" t="s">
        <v>23</v>
      </c>
      <c r="B53" s="408"/>
      <c r="C53" s="23"/>
      <c r="D53" s="419" t="s">
        <v>42</v>
      </c>
      <c r="E53" s="419"/>
      <c r="F53" s="419"/>
      <c r="G53" s="419"/>
      <c r="H53" s="419"/>
      <c r="I53" s="420"/>
      <c r="J53" s="93"/>
      <c r="K53" s="92"/>
      <c r="L53" s="92"/>
      <c r="M53" s="418" t="s">
        <v>82</v>
      </c>
      <c r="N53" s="418"/>
      <c r="O53" s="418"/>
      <c r="P53" s="70"/>
      <c r="Q53" s="294">
        <v>0</v>
      </c>
      <c r="R53" s="295"/>
      <c r="S53" s="295"/>
      <c r="T53" s="296"/>
    </row>
    <row r="54" spans="1:20" ht="12.75" customHeight="1" x14ac:dyDescent="0.2">
      <c r="A54" s="297" t="s">
        <v>58</v>
      </c>
      <c r="B54" s="298"/>
      <c r="C54" s="103"/>
      <c r="D54" s="104"/>
      <c r="E54" s="104"/>
      <c r="F54" s="104"/>
      <c r="G54" s="104"/>
      <c r="H54" s="105"/>
      <c r="I54" s="240"/>
      <c r="J54" s="277"/>
      <c r="K54" s="277"/>
      <c r="L54" s="277"/>
      <c r="M54" s="277"/>
      <c r="N54" s="240"/>
      <c r="O54" s="240"/>
      <c r="P54" s="277"/>
      <c r="Q54" s="312" t="s">
        <v>98</v>
      </c>
      <c r="R54" s="313"/>
      <c r="S54" s="313"/>
      <c r="T54" s="314"/>
    </row>
    <row r="55" spans="1:20" ht="12.75" customHeight="1" x14ac:dyDescent="0.25">
      <c r="A55" s="116" t="s">
        <v>55</v>
      </c>
      <c r="B55" s="117"/>
      <c r="C55" s="442">
        <v>0</v>
      </c>
      <c r="D55" s="443"/>
      <c r="E55" s="444"/>
      <c r="F55" s="441" t="s">
        <v>56</v>
      </c>
      <c r="G55" s="441"/>
      <c r="H55" s="445">
        <v>0</v>
      </c>
      <c r="I55" s="446"/>
      <c r="J55" s="447"/>
      <c r="K55" s="227" t="s">
        <v>107</v>
      </c>
      <c r="L55" s="227"/>
      <c r="M55" s="185">
        <v>0</v>
      </c>
      <c r="N55" s="154" t="s">
        <v>109</v>
      </c>
      <c r="O55" s="185">
        <v>0</v>
      </c>
      <c r="P55" s="153"/>
      <c r="Q55" s="294">
        <f>C55+H55+M55+O55</f>
        <v>0</v>
      </c>
      <c r="R55" s="295"/>
      <c r="S55" s="295"/>
      <c r="T55" s="296"/>
    </row>
    <row r="56" spans="1:20" ht="12.75" customHeight="1" x14ac:dyDescent="0.25">
      <c r="A56" s="226" t="s">
        <v>57</v>
      </c>
      <c r="B56" s="227"/>
      <c r="C56" s="442">
        <v>0</v>
      </c>
      <c r="D56" s="443"/>
      <c r="E56" s="444"/>
      <c r="F56" s="227" t="s">
        <v>84</v>
      </c>
      <c r="G56" s="453"/>
      <c r="H56" s="445">
        <v>0</v>
      </c>
      <c r="I56" s="446"/>
      <c r="J56" s="447"/>
      <c r="K56" s="227" t="s">
        <v>108</v>
      </c>
      <c r="L56" s="227"/>
      <c r="M56" s="185">
        <v>0</v>
      </c>
      <c r="N56" s="154"/>
      <c r="O56" s="185">
        <v>0</v>
      </c>
      <c r="P56" s="153"/>
      <c r="Q56" s="294">
        <f>C56+H56+M56+O56</f>
        <v>0</v>
      </c>
      <c r="R56" s="295"/>
      <c r="S56" s="295"/>
      <c r="T56" s="296"/>
    </row>
    <row r="57" spans="1:20" ht="12.75" customHeight="1" x14ac:dyDescent="0.2">
      <c r="A57" s="435" t="s">
        <v>105</v>
      </c>
      <c r="B57" s="419"/>
      <c r="C57" s="419"/>
      <c r="D57" s="419"/>
      <c r="E57" s="419"/>
      <c r="F57" s="419"/>
      <c r="G57" s="419"/>
      <c r="H57" s="419"/>
      <c r="I57" s="436"/>
      <c r="J57" s="419"/>
      <c r="K57" s="419"/>
      <c r="L57" s="419"/>
      <c r="M57" s="420"/>
      <c r="N57" s="152"/>
      <c r="O57" s="437"/>
      <c r="P57" s="438"/>
      <c r="Q57" s="95"/>
      <c r="R57" s="96"/>
      <c r="S57" s="96"/>
      <c r="T57" s="97"/>
    </row>
    <row r="58" spans="1:20" ht="15" customHeight="1" x14ac:dyDescent="0.25">
      <c r="A58" s="439" t="s">
        <v>93</v>
      </c>
      <c r="B58" s="440"/>
      <c r="C58" s="440"/>
      <c r="D58" s="450"/>
      <c r="E58" s="451"/>
      <c r="F58" s="451"/>
      <c r="G58" s="451"/>
      <c r="H58" s="452"/>
      <c r="I58" s="448" t="s">
        <v>94</v>
      </c>
      <c r="J58" s="449"/>
      <c r="K58" s="454"/>
      <c r="L58" s="455"/>
      <c r="M58" s="455"/>
      <c r="N58" s="456"/>
      <c r="O58" s="38" t="s">
        <v>13</v>
      </c>
      <c r="P58" s="38"/>
      <c r="Q58" s="294">
        <f>SUM(Q34:T57)</f>
        <v>0</v>
      </c>
      <c r="R58" s="295"/>
      <c r="S58" s="295"/>
      <c r="T58" s="296"/>
    </row>
    <row r="59" spans="1:20" ht="20.25" customHeight="1" x14ac:dyDescent="0.2">
      <c r="A59" s="431" t="s">
        <v>69</v>
      </c>
      <c r="B59" s="432"/>
      <c r="C59" s="432"/>
      <c r="D59" s="432"/>
      <c r="E59" s="432"/>
      <c r="F59" s="432"/>
      <c r="G59" s="432"/>
      <c r="H59" s="432"/>
      <c r="I59" s="434"/>
      <c r="J59" s="432"/>
      <c r="K59" s="432"/>
      <c r="L59" s="432"/>
      <c r="M59" s="432"/>
      <c r="N59" s="432"/>
      <c r="O59" s="432"/>
      <c r="P59" s="432"/>
      <c r="Q59" s="432"/>
      <c r="R59" s="432"/>
      <c r="S59" s="432"/>
      <c r="T59" s="433"/>
    </row>
    <row r="60" spans="1:20" ht="22.5" customHeight="1" x14ac:dyDescent="0.2">
      <c r="A60" s="431" t="s">
        <v>110</v>
      </c>
      <c r="B60" s="432"/>
      <c r="C60" s="432"/>
      <c r="D60" s="432"/>
      <c r="E60" s="432"/>
      <c r="F60" s="432"/>
      <c r="G60" s="432"/>
      <c r="H60" s="432"/>
      <c r="I60" s="432"/>
      <c r="J60" s="432"/>
      <c r="K60" s="432"/>
      <c r="L60" s="432"/>
      <c r="M60" s="432"/>
      <c r="N60" s="432"/>
      <c r="O60" s="432"/>
      <c r="P60" s="432"/>
      <c r="Q60" s="432"/>
      <c r="R60" s="432"/>
      <c r="S60" s="432"/>
      <c r="T60" s="433"/>
    </row>
    <row r="61" spans="1:20" ht="14.25" customHeight="1" x14ac:dyDescent="0.2">
      <c r="A61" s="220" t="s">
        <v>14</v>
      </c>
      <c r="B61" s="221"/>
      <c r="C61" s="221"/>
      <c r="D61" s="221"/>
      <c r="E61" s="221"/>
      <c r="F61" s="221"/>
      <c r="G61" s="221"/>
      <c r="H61" s="221"/>
      <c r="I61" s="221"/>
      <c r="J61" s="222"/>
      <c r="K61" s="223" t="s">
        <v>81</v>
      </c>
      <c r="L61" s="223"/>
      <c r="M61" s="223"/>
      <c r="N61" s="223"/>
      <c r="O61" s="223"/>
      <c r="P61" s="223"/>
      <c r="Q61" s="223"/>
      <c r="R61" s="149"/>
      <c r="S61" s="150"/>
      <c r="T61" s="151"/>
    </row>
    <row r="62" spans="1:20" ht="15" customHeight="1" x14ac:dyDescent="0.2">
      <c r="A62" s="229" t="s">
        <v>73</v>
      </c>
      <c r="B62" s="229"/>
      <c r="C62" s="229"/>
      <c r="D62" s="238"/>
      <c r="E62" s="238"/>
      <c r="F62" s="238"/>
      <c r="G62" s="238"/>
      <c r="H62" s="238"/>
      <c r="I62" s="238"/>
      <c r="J62" s="238"/>
      <c r="K62" s="214" t="s">
        <v>76</v>
      </c>
      <c r="L62" s="215"/>
      <c r="M62" s="215"/>
      <c r="N62" s="215"/>
      <c r="O62" s="215"/>
      <c r="P62" s="215"/>
      <c r="Q62" s="216"/>
      <c r="R62" s="196" t="s">
        <v>15</v>
      </c>
      <c r="S62" s="197"/>
      <c r="T62" s="198"/>
    </row>
    <row r="63" spans="1:20" ht="15" customHeight="1" x14ac:dyDescent="0.2">
      <c r="A63" s="230" t="s">
        <v>70</v>
      </c>
      <c r="B63" s="230"/>
      <c r="C63" s="230"/>
      <c r="D63" s="144"/>
      <c r="E63" s="144"/>
      <c r="F63" s="144"/>
      <c r="G63" s="144"/>
      <c r="H63" s="144"/>
      <c r="I63" s="144"/>
      <c r="J63" s="144"/>
      <c r="K63" s="217" t="s">
        <v>77</v>
      </c>
      <c r="L63" s="218"/>
      <c r="M63" s="218"/>
      <c r="N63" s="218"/>
      <c r="O63" s="218"/>
      <c r="P63" s="218"/>
      <c r="Q63" s="219"/>
      <c r="R63" s="199"/>
      <c r="S63" s="200"/>
      <c r="T63" s="201"/>
    </row>
    <row r="64" spans="1:20" ht="15" customHeight="1" x14ac:dyDescent="0.2">
      <c r="A64" s="230" t="s">
        <v>71</v>
      </c>
      <c r="B64" s="230"/>
      <c r="C64" s="230"/>
      <c r="D64" s="227"/>
      <c r="E64" s="227"/>
      <c r="F64" s="227"/>
      <c r="G64" s="227"/>
      <c r="H64" s="227"/>
      <c r="I64" s="227"/>
      <c r="J64" s="227"/>
      <c r="K64" s="217" t="s">
        <v>78</v>
      </c>
      <c r="L64" s="218"/>
      <c r="M64" s="218"/>
      <c r="N64" s="218"/>
      <c r="O64" s="218"/>
      <c r="P64" s="218"/>
      <c r="Q64" s="219"/>
      <c r="R64" s="202"/>
      <c r="S64" s="203"/>
      <c r="T64" s="204"/>
    </row>
    <row r="65" spans="1:20" ht="15" customHeight="1" x14ac:dyDescent="0.2">
      <c r="A65" s="224" t="s">
        <v>72</v>
      </c>
      <c r="B65" s="224"/>
      <c r="C65" s="224"/>
      <c r="D65" s="227"/>
      <c r="E65" s="227"/>
      <c r="F65" s="227"/>
      <c r="G65" s="227"/>
      <c r="H65" s="227"/>
      <c r="I65" s="227"/>
      <c r="J65" s="227"/>
      <c r="K65" s="214" t="s">
        <v>79</v>
      </c>
      <c r="L65" s="215"/>
      <c r="M65" s="215"/>
      <c r="N65" s="215"/>
      <c r="O65" s="215"/>
      <c r="P65" s="215"/>
      <c r="Q65" s="216"/>
      <c r="R65" s="205" t="s">
        <v>113</v>
      </c>
      <c r="S65" s="206"/>
      <c r="T65" s="207"/>
    </row>
    <row r="66" spans="1:20" ht="15" customHeight="1" x14ac:dyDescent="0.2">
      <c r="A66" s="224" t="s">
        <v>74</v>
      </c>
      <c r="B66" s="224"/>
      <c r="C66" s="224"/>
      <c r="D66" s="226"/>
      <c r="E66" s="227"/>
      <c r="F66" s="227"/>
      <c r="G66" s="227"/>
      <c r="H66" s="227"/>
      <c r="I66" s="227"/>
      <c r="J66" s="228"/>
      <c r="K66" s="214" t="s">
        <v>79</v>
      </c>
      <c r="L66" s="215"/>
      <c r="M66" s="215"/>
      <c r="N66" s="215"/>
      <c r="O66" s="215"/>
      <c r="P66" s="215"/>
      <c r="Q66" s="216"/>
      <c r="R66" s="208"/>
      <c r="S66" s="209"/>
      <c r="T66" s="210"/>
    </row>
    <row r="67" spans="1:20" ht="15" customHeight="1" x14ac:dyDescent="0.2">
      <c r="A67" s="224" t="s">
        <v>75</v>
      </c>
      <c r="B67" s="224"/>
      <c r="C67" s="224"/>
      <c r="D67" s="225"/>
      <c r="E67" s="225"/>
      <c r="F67" s="225"/>
      <c r="G67" s="225"/>
      <c r="H67" s="225"/>
      <c r="I67" s="225"/>
      <c r="J67" s="225"/>
      <c r="K67" s="214" t="s">
        <v>80</v>
      </c>
      <c r="L67" s="215"/>
      <c r="M67" s="215"/>
      <c r="N67" s="215"/>
      <c r="O67" s="215"/>
      <c r="P67" s="215"/>
      <c r="Q67" s="216"/>
      <c r="R67" s="211"/>
      <c r="S67" s="212"/>
      <c r="T67" s="213"/>
    </row>
  </sheetData>
  <sheetProtection selectLockedCells="1"/>
  <mergeCells count="135">
    <mergeCell ref="A60:T60"/>
    <mergeCell ref="Q55:T55"/>
    <mergeCell ref="Q56:T56"/>
    <mergeCell ref="A59:T59"/>
    <mergeCell ref="A57:M57"/>
    <mergeCell ref="O57:P57"/>
    <mergeCell ref="A58:C58"/>
    <mergeCell ref="F55:G55"/>
    <mergeCell ref="C55:E55"/>
    <mergeCell ref="Q58:T58"/>
    <mergeCell ref="H55:J55"/>
    <mergeCell ref="K55:L55"/>
    <mergeCell ref="I58:J58"/>
    <mergeCell ref="D58:H58"/>
    <mergeCell ref="A56:B56"/>
    <mergeCell ref="C56:E56"/>
    <mergeCell ref="F56:G56"/>
    <mergeCell ref="H56:J56"/>
    <mergeCell ref="K56:L56"/>
    <mergeCell ref="K58:N58"/>
    <mergeCell ref="M53:O53"/>
    <mergeCell ref="K22:L22"/>
    <mergeCell ref="D53:I53"/>
    <mergeCell ref="A40:B40"/>
    <mergeCell ref="K37:N37"/>
    <mergeCell ref="K38:N38"/>
    <mergeCell ref="J42:N42"/>
    <mergeCell ref="J43:N43"/>
    <mergeCell ref="J44:N44"/>
    <mergeCell ref="J45:N45"/>
    <mergeCell ref="K50:L50"/>
    <mergeCell ref="I50:J50"/>
    <mergeCell ref="E50:H50"/>
    <mergeCell ref="H12:I12"/>
    <mergeCell ref="K11:L11"/>
    <mergeCell ref="D11:I11"/>
    <mergeCell ref="A14:H14"/>
    <mergeCell ref="A53:B53"/>
    <mergeCell ref="A21:C21"/>
    <mergeCell ref="A20:C20"/>
    <mergeCell ref="E20:G20"/>
    <mergeCell ref="D31:K31"/>
    <mergeCell ref="D13:L13"/>
    <mergeCell ref="Q37:T37"/>
    <mergeCell ref="O52:P52"/>
    <mergeCell ref="K32:O32"/>
    <mergeCell ref="G39:H39"/>
    <mergeCell ref="E39:F39"/>
    <mergeCell ref="E40:F40"/>
    <mergeCell ref="G40:H40"/>
    <mergeCell ref="M5:T7"/>
    <mergeCell ref="M8:Q10"/>
    <mergeCell ref="R8:T10"/>
    <mergeCell ref="M11:T12"/>
    <mergeCell ref="M13:Q14"/>
    <mergeCell ref="R13:T14"/>
    <mergeCell ref="P17:R17"/>
    <mergeCell ref="L52:N52"/>
    <mergeCell ref="P20:Q20"/>
    <mergeCell ref="Q40:T40"/>
    <mergeCell ref="N22:T22"/>
    <mergeCell ref="A26:M26"/>
    <mergeCell ref="O26:T26"/>
    <mergeCell ref="S16:T16"/>
    <mergeCell ref="S17:T17"/>
    <mergeCell ref="A39:B39"/>
    <mergeCell ref="E12:G12"/>
    <mergeCell ref="W16:X16"/>
    <mergeCell ref="I54:P54"/>
    <mergeCell ref="J52:K52"/>
    <mergeCell ref="E52:I52"/>
    <mergeCell ref="W18:X18"/>
    <mergeCell ref="Q25:S25"/>
    <mergeCell ref="A25:P25"/>
    <mergeCell ref="U24:AR24"/>
    <mergeCell ref="Q47:T47"/>
    <mergeCell ref="Q50:T50"/>
    <mergeCell ref="Q52:T52"/>
    <mergeCell ref="Q53:T53"/>
    <mergeCell ref="D45:I45"/>
    <mergeCell ref="A54:B54"/>
    <mergeCell ref="E21:G21"/>
    <mergeCell ref="A22:J22"/>
    <mergeCell ref="A17:E17"/>
    <mergeCell ref="I20:L20"/>
    <mergeCell ref="I21:L21"/>
    <mergeCell ref="Z44:AC44"/>
    <mergeCell ref="Z45:AC45"/>
    <mergeCell ref="P16:R16"/>
    <mergeCell ref="Q54:T54"/>
    <mergeCell ref="A16:L16"/>
    <mergeCell ref="A2:I2"/>
    <mergeCell ref="J1:R2"/>
    <mergeCell ref="Q39:T39"/>
    <mergeCell ref="D62:J62"/>
    <mergeCell ref="D46:J46"/>
    <mergeCell ref="D47:L47"/>
    <mergeCell ref="S3:T3"/>
    <mergeCell ref="A3:J5"/>
    <mergeCell ref="K33:L33"/>
    <mergeCell ref="Q34:T34"/>
    <mergeCell ref="D34:L34"/>
    <mergeCell ref="Q29:T29"/>
    <mergeCell ref="Q3:R3"/>
    <mergeCell ref="M3:O3"/>
    <mergeCell ref="D32:I32"/>
    <mergeCell ref="D33:J33"/>
    <mergeCell ref="M33:O33"/>
    <mergeCell ref="D24:L24"/>
    <mergeCell ref="M20:O20"/>
    <mergeCell ref="A6:J8"/>
    <mergeCell ref="A12:C12"/>
    <mergeCell ref="I14:L14"/>
    <mergeCell ref="A13:C13"/>
    <mergeCell ref="A11:C11"/>
    <mergeCell ref="R62:T64"/>
    <mergeCell ref="R65:T67"/>
    <mergeCell ref="K62:Q62"/>
    <mergeCell ref="K64:Q64"/>
    <mergeCell ref="A61:J61"/>
    <mergeCell ref="K61:Q61"/>
    <mergeCell ref="K65:Q65"/>
    <mergeCell ref="K67:Q67"/>
    <mergeCell ref="A67:C67"/>
    <mergeCell ref="D67:J67"/>
    <mergeCell ref="A66:C66"/>
    <mergeCell ref="K63:Q63"/>
    <mergeCell ref="A65:C65"/>
    <mergeCell ref="K66:Q66"/>
    <mergeCell ref="D66:J66"/>
    <mergeCell ref="A62:C62"/>
    <mergeCell ref="A63:C63"/>
    <mergeCell ref="D64:J64"/>
    <mergeCell ref="A64:C64"/>
    <mergeCell ref="D65:J65"/>
  </mergeCells>
  <phoneticPr fontId="8" type="noConversion"/>
  <hyperlinks>
    <hyperlink ref="A37" r:id="rId1" xr:uid="{00000000-0004-0000-0000-000000000000}"/>
    <hyperlink ref="A29" r:id="rId2" xr:uid="{00000000-0004-0000-0000-000001000000}"/>
    <hyperlink ref="K32" r:id="rId3" xr:uid="{00000000-0004-0000-0000-000002000000}"/>
    <hyperlink ref="L32" r:id="rId4" display="http://www.tax.ny.gov/pdf/current_forms/st/st129_fill_in.pdf" xr:uid="{00000000-0004-0000-0000-000003000000}"/>
    <hyperlink ref="M32" r:id="rId5" display="http://www.tax.ny.gov/pdf/current_forms/st/st129_fill_in.pdf" xr:uid="{00000000-0004-0000-0000-000004000000}"/>
    <hyperlink ref="N32" r:id="rId6" display="http://www.tax.ny.gov/pdf/current_forms/st/st129_fill_in.pdf" xr:uid="{00000000-0004-0000-0000-000005000000}"/>
    <hyperlink ref="O32" r:id="rId7" display="http://www.tax.ny.gov/pdf/current_forms/st/st129_fill_in.pdf" xr:uid="{00000000-0004-0000-0000-000006000000}"/>
    <hyperlink ref="S17" r:id="rId8" display="Rental Car" xr:uid="{00000000-0004-0000-0000-000007000000}"/>
    <hyperlink ref="T17" r:id="rId9" display="http://www.enterprise.com/car_rental/home.do" xr:uid="{00000000-0004-0000-0000-000008000000}"/>
    <hyperlink ref="D31" r:id="rId10" xr:uid="{00000000-0004-0000-0000-000009000000}"/>
    <hyperlink ref="E31" r:id="rId11" display="http://www.canton.edu/travel/forms/Lodging_Justification.pdf" xr:uid="{00000000-0004-0000-0000-00000A000000}"/>
    <hyperlink ref="F31" r:id="rId12" display="http://www.canton.edu/travel/forms/Lodging_Justification.pdf" xr:uid="{00000000-0004-0000-0000-00000B000000}"/>
    <hyperlink ref="G31" r:id="rId13" display="http://www.canton.edu/travel/forms/Lodging_Justification.pdf" xr:uid="{00000000-0004-0000-0000-00000C000000}"/>
    <hyperlink ref="H31" r:id="rId14" display="http://www.canton.edu/travel/forms/Lodging_Justification.pdf" xr:uid="{00000000-0004-0000-0000-00000D000000}"/>
    <hyperlink ref="I31" r:id="rId15" display="http://www.canton.edu/travel/forms/Lodging_Justification.pdf" xr:uid="{00000000-0004-0000-0000-00000E000000}"/>
    <hyperlink ref="J31" r:id="rId16" display="http://www.canton.edu/travel/forms/Lodging_Justification.pdf" xr:uid="{00000000-0004-0000-0000-00000F000000}"/>
    <hyperlink ref="K31" r:id="rId17" display="http://www.canton.edu/travel/forms/Lodging_Justification.pdf" xr:uid="{00000000-0004-0000-0000-000010000000}"/>
    <hyperlink ref="A49" r:id="rId18" xr:uid="{00000000-0004-0000-0000-000011000000}"/>
    <hyperlink ref="A53" r:id="rId19" xr:uid="{00000000-0004-0000-0000-000012000000}"/>
    <hyperlink ref="B53" r:id="rId20" display="http://www.canton.edu/travel/policies.html" xr:uid="{00000000-0004-0000-0000-000013000000}"/>
    <hyperlink ref="N21" r:id="rId21" xr:uid="{00000000-0004-0000-0000-000014000000}"/>
  </hyperlinks>
  <printOptions horizontalCentered="1" verticalCentered="1"/>
  <pageMargins left="0.17" right="0.18" top="0.2" bottom="0.1" header="0" footer="0"/>
  <pageSetup scale="91" orientation="portrait" r:id="rId22"/>
  <headerFooter alignWithMargins="0"/>
  <drawing r:id="rId23"/>
  <legacy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D11" sqref="D11"/>
    </sheetView>
  </sheetViews>
  <sheetFormatPr defaultColWidth="8.85546875" defaultRowHeight="12.75" x14ac:dyDescent="0.2"/>
  <cols>
    <col min="1" max="1" width="14.42578125" bestFit="1" customWidth="1"/>
    <col min="3" max="3" width="9.140625" hidden="1" customWidth="1"/>
    <col min="5" max="5" width="4.42578125" style="135" bestFit="1" customWidth="1"/>
  </cols>
  <sheetData>
    <row r="1" spans="1:5" x14ac:dyDescent="0.2">
      <c r="A1" s="140" t="s">
        <v>88</v>
      </c>
      <c r="B1" s="140"/>
      <c r="C1" s="140"/>
      <c r="D1" s="140"/>
      <c r="E1" s="141"/>
    </row>
    <row r="2" spans="1:5" x14ac:dyDescent="0.2">
      <c r="A2" s="133">
        <f>+'Travel Request'!K11</f>
        <v>0</v>
      </c>
      <c r="B2" s="137" t="str">
        <f>LEFT('Travel Request'!K11,3)</f>
        <v/>
      </c>
      <c r="C2" s="134" t="str">
        <f>IF(B2=B3,"X",IF(B2=B4,"X",""))</f>
        <v/>
      </c>
      <c r="D2" s="133">
        <f>+A2</f>
        <v>0</v>
      </c>
      <c r="E2" s="138">
        <f>--LEFT(D2,3)</f>
        <v>0</v>
      </c>
    </row>
    <row r="3" spans="1:5" x14ac:dyDescent="0.2">
      <c r="A3" t="s">
        <v>60</v>
      </c>
      <c r="B3" s="136">
        <v>386</v>
      </c>
      <c r="E3" s="135" t="str">
        <f>IF(OR(E2=B3,E2=B4),"X","")</f>
        <v/>
      </c>
    </row>
    <row r="4" spans="1:5" x14ac:dyDescent="0.2">
      <c r="A4" t="s">
        <v>60</v>
      </c>
      <c r="B4" s="136">
        <v>379</v>
      </c>
    </row>
    <row r="5" spans="1:5" x14ac:dyDescent="0.2">
      <c r="A5" t="s">
        <v>61</v>
      </c>
      <c r="B5" s="136">
        <v>267</v>
      </c>
      <c r="E5" s="135" t="str">
        <f>IF(E2=B5,"X","")</f>
        <v/>
      </c>
    </row>
    <row r="8" spans="1:5" x14ac:dyDescent="0.2">
      <c r="A8" s="117" t="s">
        <v>91</v>
      </c>
      <c r="B8" s="140"/>
      <c r="C8" s="140"/>
      <c r="D8" s="140"/>
      <c r="E8" s="141"/>
    </row>
    <row r="9" spans="1:5" x14ac:dyDescent="0.2">
      <c r="A9" s="142" t="s">
        <v>47</v>
      </c>
      <c r="B9" s="143">
        <v>0.45</v>
      </c>
      <c r="D9" t="str">
        <f>CONCATENATE(A9,"     ",B9)</f>
        <v>Car     0.45</v>
      </c>
    </row>
    <row r="10" spans="1:5" x14ac:dyDescent="0.2">
      <c r="A10" s="142" t="s">
        <v>48</v>
      </c>
      <c r="B10" s="143">
        <v>0.45</v>
      </c>
      <c r="D10" t="str">
        <f>CONCATENATE(A10,"   ",B10,)</f>
        <v>Mini van   0.45</v>
      </c>
    </row>
    <row r="11" spans="1:5" x14ac:dyDescent="0.2">
      <c r="A11" s="142" t="s">
        <v>50</v>
      </c>
      <c r="B11" s="143">
        <v>0.55000000000000004</v>
      </c>
      <c r="D11" t="str">
        <f t="shared" ref="D11" si="0">CONCATENATE(A11,"     ",B11)</f>
        <v>12 pass. van     0.55</v>
      </c>
    </row>
    <row r="15" spans="1:5" x14ac:dyDescent="0.2">
      <c r="A15" s="117" t="s">
        <v>89</v>
      </c>
      <c r="B15" s="140"/>
      <c r="C15" s="140"/>
      <c r="D15" s="140"/>
      <c r="E15" s="141"/>
    </row>
    <row r="16" spans="1:5" x14ac:dyDescent="0.2">
      <c r="A16" s="142" t="s">
        <v>90</v>
      </c>
      <c r="B16">
        <v>0.56499999999999995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Request</vt:lpstr>
      <vt:lpstr>support page</vt:lpstr>
      <vt:lpstr>'Travel Request'!Print_Area</vt:lpstr>
    </vt:vector>
  </TitlesOfParts>
  <Manager/>
  <Company>SUNY Canton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 Waldruff</dc:creator>
  <cp:keywords/>
  <dc:description/>
  <cp:lastModifiedBy>Rowley, Amanda</cp:lastModifiedBy>
  <cp:lastPrinted>2019-02-01T14:44:48Z</cp:lastPrinted>
  <dcterms:created xsi:type="dcterms:W3CDTF">1999-07-15T15:09:47Z</dcterms:created>
  <dcterms:modified xsi:type="dcterms:W3CDTF">2025-01-02T16:26:22Z</dcterms:modified>
  <cp:category/>
</cp:coreProperties>
</file>